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Users\mfontaine\Downloads\"/>
    </mc:Choice>
  </mc:AlternateContent>
  <xr:revisionPtr revIDLastSave="0" documentId="13_ncr:1_{443A4EA9-E63E-458C-B93C-DB00575DA5CD}" xr6:coauthVersionLast="47" xr6:coauthVersionMax="47" xr10:uidLastSave="{00000000-0000-0000-0000-000000000000}"/>
  <bookViews>
    <workbookView xWindow="-120" yWindow="-120" windowWidth="29040" windowHeight="15840" activeTab="2" xr2:uid="{00000000-000D-0000-FFFF-FFFF00000000}"/>
  </bookViews>
  <sheets>
    <sheet name="NOTICE" sheetId="9" r:id="rId1"/>
    <sheet name="SYNTHESE" sheetId="5" r:id="rId2"/>
    <sheet name="DEPENSES" sheetId="1" r:id="rId3"/>
    <sheet name="DETAIL RH" sheetId="3" r:id="rId4"/>
    <sheet name="RESSOURCES" sheetId="2" r:id="rId5"/>
    <sheet name="RECETTES PREVISIONNELLES" sheetId="8" r:id="rId6"/>
    <sheet name="MENUS CHOIX" sheetId="4" r:id="rId7"/>
  </sheets>
  <definedNames>
    <definedName name="_xlnm.Print_Area" localSheetId="2">DEPENSES!$A$1:$H$49</definedName>
    <definedName name="_xlnm.Print_Area" localSheetId="3">'DETAIL RH'!$A$1:$T$58</definedName>
    <definedName name="_xlnm.Print_Area" localSheetId="4">RESSOURCES!$A$1:$K$37</definedName>
    <definedName name="_xlnm.Print_Area" localSheetId="1">SYNTHESE!$A$1:$E$32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4" i="1" l="1"/>
  <c r="F56" i="1" s="1"/>
  <c r="E56" i="1"/>
  <c r="E57" i="1" s="1"/>
  <c r="V17" i="3"/>
  <c r="V18" i="3"/>
  <c r="V19" i="3"/>
  <c r="V20" i="3"/>
  <c r="V21" i="3"/>
  <c r="V22" i="3"/>
  <c r="V23" i="3"/>
  <c r="V24" i="3"/>
  <c r="V25" i="3"/>
  <c r="V26" i="3"/>
  <c r="V27" i="3"/>
  <c r="F57" i="1" l="1"/>
  <c r="C10" i="3"/>
  <c r="B6" i="8"/>
  <c r="B6" i="2"/>
  <c r="B6" i="3"/>
  <c r="A6" i="1"/>
  <c r="Q18" i="3"/>
  <c r="Q19" i="3"/>
  <c r="Q20" i="3"/>
  <c r="Q21" i="3"/>
  <c r="Q22" i="3"/>
  <c r="Q23" i="3"/>
  <c r="Q24" i="3"/>
  <c r="Q25" i="3"/>
  <c r="Q26" i="3"/>
  <c r="Q27" i="3"/>
  <c r="E21" i="5"/>
  <c r="F28" i="3"/>
  <c r="P28" i="3" l="1"/>
  <c r="L28" i="3"/>
  <c r="H28" i="3"/>
  <c r="U27" i="3"/>
  <c r="R27" i="3"/>
  <c r="N27" i="3"/>
  <c r="M27" i="3"/>
  <c r="J27" i="3"/>
  <c r="I27" i="3"/>
  <c r="U26" i="3"/>
  <c r="R26" i="3"/>
  <c r="N26" i="3"/>
  <c r="M26" i="3"/>
  <c r="J26" i="3"/>
  <c r="I26" i="3"/>
  <c r="U25" i="3"/>
  <c r="R25" i="3"/>
  <c r="N25" i="3"/>
  <c r="M25" i="3"/>
  <c r="J25" i="3"/>
  <c r="I25" i="3"/>
  <c r="U24" i="3"/>
  <c r="R24" i="3"/>
  <c r="N24" i="3"/>
  <c r="M24" i="3"/>
  <c r="J24" i="3"/>
  <c r="I24" i="3"/>
  <c r="U23" i="3"/>
  <c r="R23" i="3"/>
  <c r="N23" i="3"/>
  <c r="M23" i="3"/>
  <c r="J23" i="3"/>
  <c r="I23" i="3"/>
  <c r="U22" i="3"/>
  <c r="R22" i="3"/>
  <c r="N22" i="3"/>
  <c r="M22" i="3"/>
  <c r="J22" i="3"/>
  <c r="I22" i="3"/>
  <c r="T26" i="3" l="1"/>
  <c r="T27" i="3"/>
  <c r="T22" i="3"/>
  <c r="T24" i="3"/>
  <c r="T25" i="3"/>
  <c r="T23" i="3"/>
  <c r="B21" i="5" l="1"/>
  <c r="F40" i="1"/>
  <c r="C21" i="5" s="1"/>
  <c r="F18" i="8"/>
  <c r="F19" i="8"/>
  <c r="F20" i="8"/>
  <c r="F21" i="8"/>
  <c r="F22" i="8"/>
  <c r="F23" i="8"/>
  <c r="F24" i="8"/>
  <c r="F25" i="8"/>
  <c r="D26" i="8"/>
  <c r="E26" i="8"/>
  <c r="D12" i="8"/>
  <c r="D11" i="8"/>
  <c r="C10" i="8"/>
  <c r="C9" i="8"/>
  <c r="C8" i="8"/>
  <c r="C11" i="5"/>
  <c r="B11" i="5"/>
  <c r="F32" i="1"/>
  <c r="C20" i="5" s="1"/>
  <c r="F24" i="1"/>
  <c r="C19" i="5" s="1"/>
  <c r="B22" i="5" l="1"/>
  <c r="F26" i="8"/>
  <c r="U21" i="3" l="1"/>
  <c r="R21" i="3"/>
  <c r="N21" i="3"/>
  <c r="M21" i="3"/>
  <c r="J21" i="3"/>
  <c r="I21" i="3"/>
  <c r="U20" i="3"/>
  <c r="R20" i="3"/>
  <c r="N20" i="3"/>
  <c r="M20" i="3"/>
  <c r="J20" i="3"/>
  <c r="I20" i="3"/>
  <c r="U19" i="3"/>
  <c r="R19" i="3"/>
  <c r="N19" i="3"/>
  <c r="M19" i="3"/>
  <c r="J19" i="3"/>
  <c r="I19" i="3"/>
  <c r="U18" i="3"/>
  <c r="R18" i="3"/>
  <c r="N18" i="3"/>
  <c r="M18" i="3"/>
  <c r="J18" i="3"/>
  <c r="I18" i="3"/>
  <c r="U17" i="3"/>
  <c r="R17" i="3"/>
  <c r="Q17" i="3"/>
  <c r="N17" i="3"/>
  <c r="M17" i="3"/>
  <c r="J17" i="3"/>
  <c r="I17" i="3"/>
  <c r="E13" i="3"/>
  <c r="E12" i="3"/>
  <c r="D12" i="2"/>
  <c r="D11" i="2"/>
  <c r="C10" i="2"/>
  <c r="B20" i="5"/>
  <c r="B19" i="5"/>
  <c r="B18" i="5"/>
  <c r="I28" i="3" l="1"/>
  <c r="M28" i="3"/>
  <c r="T20" i="3"/>
  <c r="T21" i="3"/>
  <c r="T19" i="3"/>
  <c r="T17" i="3"/>
  <c r="Q28" i="3" l="1"/>
  <c r="T18" i="3"/>
  <c r="T28" i="3" s="1"/>
  <c r="C9" i="3"/>
  <c r="C8" i="3"/>
  <c r="E27" i="5"/>
  <c r="E24" i="5"/>
  <c r="E22" i="5"/>
  <c r="E20" i="5"/>
  <c r="E19" i="5"/>
  <c r="C10" i="5"/>
  <c r="C9" i="5"/>
  <c r="C8" i="5"/>
  <c r="J31" i="2"/>
  <c r="J30" i="2"/>
  <c r="J20" i="2"/>
  <c r="J21" i="2"/>
  <c r="J22" i="2"/>
  <c r="J23" i="2"/>
  <c r="J24" i="2"/>
  <c r="J25" i="2"/>
  <c r="J26" i="2"/>
  <c r="J27" i="2"/>
  <c r="J28" i="2"/>
  <c r="J19" i="2"/>
  <c r="H32" i="2"/>
  <c r="J34" i="2"/>
  <c r="C9" i="2"/>
  <c r="C8" i="2"/>
  <c r="E25" i="5" l="1"/>
  <c r="F23" i="1"/>
  <c r="F48" i="1" l="1"/>
  <c r="D54" i="1"/>
  <c r="D55" i="1" s="1"/>
  <c r="D57" i="1" s="1"/>
  <c r="C54" i="1"/>
  <c r="C56" i="1" s="1"/>
  <c r="C57" i="1" s="1"/>
  <c r="C22" i="5"/>
  <c r="C18" i="5"/>
  <c r="G32" i="1" l="1"/>
  <c r="H18" i="2"/>
  <c r="H29" i="2" s="1"/>
  <c r="E23" i="5" s="1"/>
  <c r="C28" i="5"/>
  <c r="G24" i="1"/>
  <c r="G40" i="1"/>
  <c r="G23" i="1" l="1"/>
  <c r="E18" i="5"/>
  <c r="H33" i="2"/>
  <c r="H35" i="2" s="1"/>
  <c r="J18" i="2" s="1"/>
  <c r="E26" i="5" l="1"/>
  <c r="I19" i="2"/>
  <c r="I27" i="2"/>
  <c r="I31" i="2"/>
  <c r="I33" i="2"/>
  <c r="I34" i="2"/>
  <c r="I30" i="2"/>
  <c r="I21" i="2"/>
  <c r="I23" i="2"/>
  <c r="E28" i="5"/>
  <c r="D30" i="5" s="1"/>
  <c r="I25" i="2"/>
  <c r="J33" i="2"/>
  <c r="I32" i="2"/>
  <c r="I29" i="2"/>
  <c r="I18" i="2"/>
  <c r="I20" i="2"/>
  <c r="J35" i="2"/>
  <c r="I24" i="2"/>
  <c r="I22" i="2"/>
  <c r="I28" i="2"/>
  <c r="I26" i="2"/>
  <c r="E30" i="5" l="1"/>
  <c r="I3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B17" authorId="0" shapeId="0" xr:uid="{00000000-0006-0000-0100-000001000000}">
      <text>
        <r>
          <rPr>
            <b/>
            <sz val="9"/>
            <color indexed="81"/>
            <rFont val="Tahoma"/>
            <family val="2"/>
          </rPr>
          <t>Ici se retrouvent les catégories de dépenses inscrites dans e-Synergie</t>
        </r>
      </text>
    </comment>
    <comment ref="C17" authorId="0" shapeId="0" xr:uid="{00000000-0006-0000-0100-000002000000}">
      <text>
        <r>
          <rPr>
            <b/>
            <sz val="9"/>
            <color indexed="81"/>
            <rFont val="Tahoma"/>
            <family val="2"/>
          </rPr>
          <t xml:space="preserve">Report automatique de l'onglet 'Dépenses' </t>
        </r>
      </text>
    </comment>
    <comment ref="E17" authorId="0" shapeId="0" xr:uid="{00000000-0006-0000-0100-000003000000}">
      <text>
        <r>
          <rPr>
            <b/>
            <sz val="9"/>
            <color indexed="81"/>
            <rFont val="Tahoma"/>
            <family val="2"/>
          </rPr>
          <t xml:space="preserve">Report automatique de l'onglet 'Ressources' </t>
        </r>
      </text>
    </comment>
  </commentList>
</comments>
</file>

<file path=xl/sharedStrings.xml><?xml version="1.0" encoding="utf-8"?>
<sst xmlns="http://schemas.openxmlformats.org/spreadsheetml/2006/main" count="317" uniqueCount="177">
  <si>
    <t>Intitulé du projet :</t>
  </si>
  <si>
    <t>à compléter</t>
  </si>
  <si>
    <t>Nom ou Raison Sociale</t>
  </si>
  <si>
    <t>Numéro de dossier SYNERGIE si connu :</t>
  </si>
  <si>
    <t xml:space="preserve">ANNEXE 1 - PLAN DE FINANCEMENT "DEPENSES" </t>
  </si>
  <si>
    <t xml:space="preserve">ANNEXE 1 - PLAN DE FINANCEMENT "RESSOURCES" </t>
  </si>
  <si>
    <t>CATEGORIE DE DEPENSES</t>
  </si>
  <si>
    <t>LIBELLE DU POSTE DE DEPENSES</t>
  </si>
  <si>
    <t>BREVE DESCRIPTION DE SON CONTENU</t>
  </si>
  <si>
    <t xml:space="preserve">MONTANT PREVISIONNEL TOTAL </t>
  </si>
  <si>
    <t>CETTE DEPENSE EST ELLE ENGAGEE A LA DATE DU DEPOT ?</t>
  </si>
  <si>
    <t>NATURE</t>
  </si>
  <si>
    <t xml:space="preserve">FRAIS DE PERSONNEL </t>
  </si>
  <si>
    <t>PRESTATIONS EXTERNES</t>
  </si>
  <si>
    <t xml:space="preserve">DEPENSES DE COMMUNICATION </t>
  </si>
  <si>
    <t>CONTRIBUTION EN NATURE</t>
  </si>
  <si>
    <t xml:space="preserve">DETAIL DES DEPENSES DE PERSONNEL </t>
  </si>
  <si>
    <t>TOTAL</t>
  </si>
  <si>
    <t xml:space="preserve">Choisir ici </t>
  </si>
  <si>
    <t>Cette annexe ne convient pas pour les projets partenariaux</t>
  </si>
  <si>
    <t>Exemples d'intitulés de poste</t>
  </si>
  <si>
    <t>Directeur général</t>
  </si>
  <si>
    <t>Chargé de mission</t>
  </si>
  <si>
    <t>TOTAL SUR LE PROJET EN HEURES</t>
  </si>
  <si>
    <t xml:space="preserve">Etes vous redevable de la taxe sur les salaires ? </t>
  </si>
  <si>
    <t>TOTAUX</t>
  </si>
  <si>
    <t>Tout savoir sur la taxe sur les salaires | economie.gouv.fr</t>
  </si>
  <si>
    <t>FINANCEURS</t>
  </si>
  <si>
    <t>MONTANT VALORISE DANS LA DEMANDE D'AIDE</t>
  </si>
  <si>
    <t>METHODE DE PRORATISATION 
(le cas échéant)</t>
  </si>
  <si>
    <t>TOTAL FINANCEMENTS PUBLICS</t>
  </si>
  <si>
    <t>TOTAL FINANCEMENTS PRIVES</t>
  </si>
  <si>
    <t>AUTOFINANCEMENT</t>
  </si>
  <si>
    <t>UNION EUROPEENNE</t>
  </si>
  <si>
    <t>TOTAL DES RESSOURCES</t>
  </si>
  <si>
    <r>
      <t>ETAT</t>
    </r>
    <r>
      <rPr>
        <sz val="11"/>
        <color theme="1"/>
        <rFont val="Calibri"/>
        <family val="2"/>
        <scheme val="minor"/>
      </rPr>
      <t xml:space="preserve"> </t>
    </r>
    <r>
      <rPr>
        <sz val="9"/>
        <color theme="1"/>
        <rFont val="Calibri"/>
        <family val="2"/>
        <scheme val="minor"/>
      </rPr>
      <t>(Ministère ou agence, ou établissement public à préciser)</t>
    </r>
  </si>
  <si>
    <r>
      <t xml:space="preserve">DEPARTEMENT </t>
    </r>
    <r>
      <rPr>
        <sz val="9"/>
        <color theme="1"/>
        <rFont val="Calibri"/>
        <family val="2"/>
        <scheme val="minor"/>
      </rPr>
      <t>(à préciser)</t>
    </r>
  </si>
  <si>
    <r>
      <t xml:space="preserve">AUTRE COLLECTIVITE </t>
    </r>
    <r>
      <rPr>
        <sz val="9"/>
        <color theme="1"/>
        <rFont val="Calibri"/>
        <family val="2"/>
        <scheme val="minor"/>
      </rPr>
      <t>(à préciser)</t>
    </r>
  </si>
  <si>
    <r>
      <t xml:space="preserve">FINANCEMENT PRIVE </t>
    </r>
    <r>
      <rPr>
        <sz val="9"/>
        <color theme="1"/>
        <rFont val="Calibri"/>
        <family val="2"/>
        <scheme val="minor"/>
      </rPr>
      <t>(à préciser)</t>
    </r>
  </si>
  <si>
    <t>Ne rien saisir</t>
  </si>
  <si>
    <t>%</t>
  </si>
  <si>
    <t>ALERTES AUTOMATISEES</t>
  </si>
  <si>
    <t>TOTAL DES DEPENSES</t>
  </si>
  <si>
    <t xml:space="preserve">RESSOURCES </t>
  </si>
  <si>
    <t>DEPENSES</t>
  </si>
  <si>
    <t xml:space="preserve">ANNEXE 1 - PLAN DE FINANCEMENT " SYNTHESE " </t>
  </si>
  <si>
    <t>RECETTES GENEREES PAR LE PROJET</t>
  </si>
  <si>
    <r>
      <t xml:space="preserve">DEPENSES DE FONCTIONNEMENT 
</t>
    </r>
    <r>
      <rPr>
        <sz val="11"/>
        <color theme="1"/>
        <rFont val="Calibri"/>
        <family val="2"/>
        <scheme val="minor"/>
      </rPr>
      <t xml:space="preserve">(Frais généraux) </t>
    </r>
  </si>
  <si>
    <t>COUT TOTAL RETENU (par le cofinanceur)</t>
  </si>
  <si>
    <t>MONTANT ACCORDE
(par le cofinanceur)</t>
  </si>
  <si>
    <t>ACTIVITES DU SALARIE (Projets FSE)</t>
  </si>
  <si>
    <t xml:space="preserve">SALAIRE BRUT CHARGE </t>
  </si>
  <si>
    <t xml:space="preserve">% 
</t>
  </si>
  <si>
    <r>
      <t xml:space="preserve">TEMPS DE TRAVAIL EFFECTIF  </t>
    </r>
    <r>
      <rPr>
        <b/>
        <sz val="11"/>
        <color rgb="FFFF0000"/>
        <rFont val="Calibri"/>
        <family val="2"/>
        <scheme val="minor"/>
      </rPr>
      <t>ANNEE 1</t>
    </r>
  </si>
  <si>
    <r>
      <t xml:space="preserve">TEMPS DE TRAVAIL EFFECTIF  </t>
    </r>
    <r>
      <rPr>
        <b/>
        <sz val="11"/>
        <color rgb="FFFF0000"/>
        <rFont val="Calibri"/>
        <family val="2"/>
        <scheme val="minor"/>
      </rPr>
      <t>ANNEE 2</t>
    </r>
  </si>
  <si>
    <r>
      <t xml:space="preserve">TEMPS DE TRAVAIL EFFECTIF  </t>
    </r>
    <r>
      <rPr>
        <b/>
        <sz val="11"/>
        <color rgb="FFFF0000"/>
        <rFont val="Calibri"/>
        <family val="2"/>
        <scheme val="minor"/>
      </rPr>
      <t>ANNEE 3</t>
    </r>
  </si>
  <si>
    <t>https://entreprendre.service-public.fr/vosdroits/F22576</t>
  </si>
  <si>
    <t>dont celles relevant de procédures de marchés formalisées</t>
  </si>
  <si>
    <t>DUREE PREVISIONNELLE DU PROJET 
(dans les demandes déposées chez les cofinanceurs)</t>
  </si>
  <si>
    <t xml:space="preserve"> DEMANDE DE COFINANCEMENT
 (date et référence d'obtention de l'aide,...)</t>
  </si>
  <si>
    <r>
      <t>ETAT</t>
    </r>
    <r>
      <rPr>
        <sz val="10"/>
        <color theme="1"/>
        <rFont val="Calibri"/>
        <family val="2"/>
        <scheme val="minor"/>
      </rPr>
      <t xml:space="preserve"> (Ministère ou agence, ou établissement public à préciser)</t>
    </r>
  </si>
  <si>
    <r>
      <t xml:space="preserve">ETAT </t>
    </r>
    <r>
      <rPr>
        <sz val="10"/>
        <color theme="1"/>
        <rFont val="Calibri"/>
        <family val="2"/>
        <scheme val="minor"/>
      </rPr>
      <t>(Ministère ou agence, ou établissement public à préciser)</t>
    </r>
  </si>
  <si>
    <r>
      <t xml:space="preserve">DEPARTEMENT </t>
    </r>
    <r>
      <rPr>
        <sz val="10"/>
        <color theme="1"/>
        <rFont val="Calibri"/>
        <family val="2"/>
        <scheme val="minor"/>
      </rPr>
      <t>(à préciser)</t>
    </r>
  </si>
  <si>
    <r>
      <t xml:space="preserve">AUTRE COLLECTIVITE </t>
    </r>
    <r>
      <rPr>
        <sz val="10"/>
        <color theme="1"/>
        <rFont val="Calibri"/>
        <family val="2"/>
        <scheme val="minor"/>
      </rPr>
      <t>(à préciser)</t>
    </r>
  </si>
  <si>
    <t>Choisir ici la catégorie de dépenses autorisées par l'AAP</t>
  </si>
  <si>
    <t>Choisir ici</t>
  </si>
  <si>
    <t xml:space="preserve">  Seuls les montants prévisonnels de dépenses (par catégorie) et de ressources (par financeur) sont à saisir dans la demande d'aide d'e-Synergie</t>
  </si>
  <si>
    <t>Choisir ici la catégorie de dépenses (couverte par le taux de l'OCS applicable)</t>
  </si>
  <si>
    <t xml:space="preserve">TYPE D'OPTION DE COÛTS SIMPLIFIES, PREVUE DANS L'APPEL A PROJETS </t>
  </si>
  <si>
    <t xml:space="preserve">Inscrire ici les dates prévisionnelles de votre projet </t>
  </si>
  <si>
    <t xml:space="preserve">Début </t>
  </si>
  <si>
    <t>Fin</t>
  </si>
  <si>
    <r>
      <t xml:space="preserve">Numéro de dossier SYNERGIE
</t>
    </r>
    <r>
      <rPr>
        <b/>
        <sz val="8"/>
        <color theme="1"/>
        <rFont val="Calibri"/>
        <family val="2"/>
        <scheme val="minor"/>
      </rPr>
      <t>si ce n° vous a déjà été communiqué</t>
    </r>
  </si>
  <si>
    <t xml:space="preserve">Dates prévisionnelles de votre projet </t>
  </si>
  <si>
    <t>FONCTION DES SALARIES VALORISES SUR LE PROJET 
(1)</t>
  </si>
  <si>
    <t>SALAIRE BRUT CHARGE ANNUEL
(2)</t>
  </si>
  <si>
    <t>TEMPS DE TRAVAIL EFFECTIF (en heures)
(3)</t>
  </si>
  <si>
    <t>SALAIRES BRUTS CHARGES POUR LA DUREE DU PROJET</t>
  </si>
  <si>
    <t xml:space="preserve">% </t>
  </si>
  <si>
    <t>TEMPS DE TRAVAIL
(4)</t>
  </si>
  <si>
    <t>TEMPS DE TRAVAIL</t>
  </si>
  <si>
    <t>Si oui, cet abattement sera déduit des salaires bruts chargés déclarés au plus tard lors du contrôle de service fait</t>
  </si>
  <si>
    <t>(1)</t>
  </si>
  <si>
    <t>Seuls les salariés intervenant directement sur le projet doivent être renseignés</t>
  </si>
  <si>
    <t>(2)</t>
  </si>
  <si>
    <t>Se référer à la dernière année des salaires chargés et/ou au montant appliqué dans l'entreprise hors primes exceptionnelles et avantages divers non prévus avant l'aide européenne</t>
  </si>
  <si>
    <t>(3)</t>
  </si>
  <si>
    <t>Il s'agit du nombre d'heures travaillées par le salarié dans la structure (et pas uniquement sur le projet) donc se baser sur la convention collective de votre structure ou code du travail, et le mettre en lien avec le contrat de travail du salarié</t>
  </si>
  <si>
    <t>Exemple : votre structure n'a pas de convention collective, donc selon le code du travail, une personne travaille 1607h annuel (hors we, jours fériés, etc.). Pour autant, le salarié a un contrat de travail à 80%. Dès lors, il convient d'inscrire 1285,60h</t>
  </si>
  <si>
    <t>(4)</t>
  </si>
  <si>
    <t>Se référer au fichier autocontrôle puisque les justificatifs attendus sont différents</t>
  </si>
  <si>
    <t>(5)</t>
  </si>
  <si>
    <t>Nom ou Raison Sociale (pas de sigle)</t>
  </si>
  <si>
    <t>renseigner ici les dépenses liées à la catégorie de dépenses ci-dessus</t>
  </si>
  <si>
    <r>
      <t xml:space="preserve">Temps complet = 100% de son temps de travail affecté sur le projet / temps non complet fixe = salarié intervenant sur un </t>
    </r>
    <r>
      <rPr>
        <u/>
        <sz val="11"/>
        <color theme="1"/>
        <rFont val="Calibri"/>
        <family val="2"/>
        <scheme val="minor"/>
      </rPr>
      <t>% fixe mensuel</t>
    </r>
    <r>
      <rPr>
        <sz val="11"/>
        <color theme="1"/>
        <rFont val="Calibri"/>
        <family val="2"/>
        <scheme val="minor"/>
      </rPr>
      <t xml:space="preserve"> / temps non complet variable = salarié intervenant sur des % variables d'un mois sur l'autre</t>
    </r>
  </si>
  <si>
    <t>% 
ET ALERTES AUTOMATISEES</t>
  </si>
  <si>
    <t>REGION SUD PROVENCE ALPES COTE D'AZUR</t>
  </si>
  <si>
    <t>Montant brut des recettes (2)</t>
  </si>
  <si>
    <t>Année 1 de mise en œuvre du projet</t>
  </si>
  <si>
    <t>Année 2 de mise en œuvre du projet</t>
  </si>
  <si>
    <t>Année 3 de mise en œuvre du projet</t>
  </si>
  <si>
    <t>Année 1 suivant la fin d'opération</t>
  </si>
  <si>
    <t>Année 2 suivant la fin d'opération</t>
  </si>
  <si>
    <t>Année 3 suivant la fin d'opération</t>
  </si>
  <si>
    <t>Année 4 suivant la fin d'opération</t>
  </si>
  <si>
    <t>Année 5 suivant la fin d'opération</t>
  </si>
  <si>
    <t>BILAN</t>
  </si>
  <si>
    <t>(1) Si le projet génère des recettes dès sa mise en œuvre, toutes les lignes du tableau doivent être complétées</t>
  </si>
  <si>
    <t>Si le projet génère des recettes uniquement après la fin de l'opération, seules les lignes "Année 1 suivant la fin d'opération" à "Année 5 suivant la fin d'opération" doivent être complétées</t>
  </si>
  <si>
    <t>(2) Il s'agit des recettes directement générées par le projet</t>
  </si>
  <si>
    <t>(3) coûts d’exploitation de la structure, les coûts d'amortissement en sont exclus</t>
  </si>
  <si>
    <t>(4) calcul = Montant brut des recettes – Coûts d’exploitation</t>
  </si>
  <si>
    <t>Année 
(1)</t>
  </si>
  <si>
    <t>Coûts d’exploitation 
(3)</t>
  </si>
  <si>
    <t>Recettes nettes
(4)</t>
  </si>
  <si>
    <t>Estimation des recettes générées jusqu'à 5 ans suivant la fin de l'opération</t>
  </si>
  <si>
    <t xml:space="preserve">Il vous est demandé de compléter cette annexe, et de la joindre impérativement à votre demande d'aide. </t>
  </si>
  <si>
    <t xml:space="preserve">Les onglets sont à compléter avec soin, car la qualité de vos saisies peut influencer la recevabilité  de votre demande ! </t>
  </si>
  <si>
    <t xml:space="preserve">En effet, veiller toujours à respecter les seuils ou les taux planchers ou plafonds prévus dans l'appel à projets. </t>
  </si>
  <si>
    <t xml:space="preserve">Une cellule </t>
  </si>
  <si>
    <t>nécessite que vous renseignez la donnée attendue</t>
  </si>
  <si>
    <t>comporte des choix sur listes vous permettant de sélectionner une réponse prédéfinie.</t>
  </si>
  <si>
    <t xml:space="preserve">Bon à savoir ! </t>
  </si>
  <si>
    <t>Onglet "Synthèse"</t>
  </si>
  <si>
    <t>Il est automatiquement rempli à partir des saisies effectuées dans les onglets "Dépenses" et "Ressources"</t>
  </si>
  <si>
    <t>Onglet "Dépenses"</t>
  </si>
  <si>
    <t>Ce sont ces informations qui seront à saisir dans e-Synergie.</t>
  </si>
  <si>
    <t>Onglet "Détail RH"</t>
  </si>
  <si>
    <t xml:space="preserve">Il n'est à compléter que si les dépenses de personnel sont autorisées par l'appel à projet. </t>
  </si>
  <si>
    <t>Les totaux des valeurs saisies pourront être reportées vers l'onglet "Dépenses"</t>
  </si>
  <si>
    <t>Les informations relatives à votre structure, nom et durée prévisionnelle du projet, le montant de vos dépenses prévisionnelles, le libellé et la description des postes de dépenses sont à renseigner.</t>
  </si>
  <si>
    <t xml:space="preserve">Certaines des informations saisies dans l'onglet "Dépenses" vont se reporter automatiquement dans les autres onglets. Vous n'aurez ainsi pas à renseigner plusieurs fois les mêmes informations ! </t>
  </si>
  <si>
    <t xml:space="preserve">Les catégories de dépenses sont, elles, prédéfinies en fonction des critères de l'appel à projet et ne doivent pas être modifiées. </t>
  </si>
  <si>
    <t xml:space="preserve">Onglet "Ressources" </t>
  </si>
  <si>
    <t>Onglet "Recettes prévisionnelles"</t>
  </si>
  <si>
    <t xml:space="preserve">Cet onglet n'est à compléter que si votre projet génère des recettes pendant et après sa durée de réalisation prévisionnelle. </t>
  </si>
  <si>
    <t>comporte des formules de calculs ou des alertes automatisées et ne nécessite aucune saisie de votre part</t>
  </si>
  <si>
    <t xml:space="preserve">Le projet est déclaré </t>
  </si>
  <si>
    <t>Procédure formalisée</t>
  </si>
  <si>
    <t>Procédure adaptée</t>
  </si>
  <si>
    <t>Non concerné par la Commande publique</t>
  </si>
  <si>
    <t>Choisir ici la procédure de l'achat</t>
  </si>
  <si>
    <t>Inférieure aux seuils</t>
  </si>
  <si>
    <r>
      <t xml:space="preserve">FRAIS DE PERSONNEL
</t>
    </r>
    <r>
      <rPr>
        <i/>
        <sz val="9"/>
        <color theme="0"/>
        <rFont val="Calibri"/>
        <family val="2"/>
        <scheme val="minor"/>
      </rPr>
      <t>(Renseigner "DETAIL RH")</t>
    </r>
  </si>
  <si>
    <t>Ne pas changer le format Excel ".xlsm" lors de l'enregistrement</t>
  </si>
  <si>
    <t>SALARIE XX</t>
  </si>
  <si>
    <t>Ne pas ajouter de lignes à cet onglet car modifierait l'onglet SYNTHESE</t>
  </si>
  <si>
    <t>Ne pas ajouter de ligne à cet onglet car modifierait l'onglet SYNTHESE</t>
  </si>
  <si>
    <t xml:space="preserve">ANNEXE 1 - PLAN DE FINANCEMENT " NOTICE " </t>
  </si>
  <si>
    <t>Il est à compléter pour tous les financements sollicités afin de réaliser votre projet. Attention toutefois, lorsque le financement sollicité ou obtenu concerne des dépenses pour lesquelles le FSE + n'est pas sollicité, alors vous devez calculer la part de ce financement que vous ne valorisez pas au titre de la demande de financement européen.</t>
  </si>
  <si>
    <r>
      <rPr>
        <b/>
        <i/>
        <sz val="9"/>
        <color theme="1"/>
        <rFont val="Calibri"/>
        <family val="2"/>
        <scheme val="minor"/>
      </rPr>
      <t xml:space="preserve">Par exemple : </t>
    </r>
    <r>
      <rPr>
        <i/>
        <sz val="9"/>
        <color theme="1"/>
        <rFont val="Calibri"/>
        <family val="2"/>
        <scheme val="minor"/>
      </rPr>
      <t xml:space="preserve">
Vous sollicitez les services de l'Etat pour votre projet dans sa globalité (dépenses de fonctionnement de la structure et dépenses de personnels des salariés affectés au projet). Ce projet est estimé à 800 000 € de dépenses, et le cofinancement sollicité auprès de l'Etat est de 200 000 €. 
La part des dépenses de fonctionnement de la structure (500 000 €) que l'Etat finance n'est pas éligible à l'appel à projets auquel vous candidatez. 
La demande de financement européen porte, donc, uniquement sur les dépenses de personnel. Ces dépenses de personnel sont estimées à 300 000 €. 
La part de l'aide de l'Etat qui devra figurer dans votre onglet "Ressources" devra donc être proratisée comme suit : 300 000 x (200 000/800 000), soit 75 000 €
</t>
    </r>
  </si>
  <si>
    <t>à compléter (SUD*****)</t>
  </si>
  <si>
    <t>PROGRAMME PROVENCE ALPES COTE D'AZUR  ET MASSIF DES ALPES FEDER FSE FTJ 2021 - 2027</t>
  </si>
  <si>
    <t>Taux forfaitaire 15%</t>
  </si>
  <si>
    <t>Version 4 - AVRIL 2023</t>
  </si>
  <si>
    <t>NOM ET PRENOM DU SALARIE OU DATE PREVISIONNELLE DE RECRUTEMENT</t>
  </si>
  <si>
    <t>EXPLICATION DU CALCUL DU SALAIRE BRUT CHARGE ANNUEL (COLONNE F)</t>
  </si>
  <si>
    <t>Si votre structure bénéficie d'un abattement de taxe sur salaires, celui-ci sera déduit des salaires bruts chargés déclarés au plus tard lors du contrôle de service fait.</t>
  </si>
  <si>
    <r>
      <t xml:space="preserve">% TEMPS DE TRAVAIL TOTAL PERIODE SUR LE PROJET
</t>
    </r>
    <r>
      <rPr>
        <b/>
        <u/>
        <sz val="11"/>
        <color theme="0"/>
        <rFont val="Calibri"/>
        <family val="2"/>
        <scheme val="minor"/>
      </rPr>
      <t>A faire figurer sur les lettres de mission</t>
    </r>
  </si>
  <si>
    <t>CONTRÔLE AUTOMATIQUE</t>
  </si>
  <si>
    <t>Directeur adjoint</t>
  </si>
  <si>
    <t>Chef de projet</t>
  </si>
  <si>
    <t>Temps non complet fixe</t>
  </si>
  <si>
    <t xml:space="preserve">DEPENSES DE FONCTIONNEMENT 
(Frais généraux) </t>
  </si>
  <si>
    <t xml:space="preserve">DEPENSES DE FONCTIONNEMENT (Frais généraux) </t>
  </si>
  <si>
    <t>OCS 15 % = Calcul des frais généraux à partir des dépenses de personnels</t>
  </si>
  <si>
    <t>OCS de 40 % = calcul des dépenses sur factures et des frais généraux à partir des dépenses de personnels</t>
  </si>
  <si>
    <t xml:space="preserve">OCS 7 % : Calcul des frais généraux à partir de l'ensemble des dépenses </t>
  </si>
  <si>
    <t>OCS 20 % : Calcul des dépenses de personnels à partir des dépenses directes et OCS 15 %</t>
  </si>
  <si>
    <r>
      <t xml:space="preserve">FRAIS DE PERSONNEL
</t>
    </r>
    <r>
      <rPr>
        <i/>
        <sz val="9"/>
        <rFont val="Calibri"/>
        <family val="2"/>
        <scheme val="minor"/>
      </rPr>
      <t>(Renseigner "DETAIL RH")</t>
    </r>
  </si>
  <si>
    <t>consignes</t>
  </si>
  <si>
    <t>reprendre le sous total en cellule en F23</t>
  </si>
  <si>
    <t>faire la somme de toutes les dépenses directes : prestations, dépenses de communication, location, etc</t>
  </si>
  <si>
    <t>faire la somme de toutes les dépenses indirectes</t>
  </si>
  <si>
    <t>2. simulation des OCS : renseigner les cellules ayant les bordures bleues selon les consignes - le reste est calculté automatiquement.</t>
  </si>
  <si>
    <t>1. Renseigner toutes les dépenses aux réelles</t>
  </si>
  <si>
    <t>3. retenir le plan de financement qui se rapproche le plus du plan de financement au réel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</si>
</sst>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_-;\-* #,##0.00\ _€_-;_-* &quot;-&quot;??\ _€_-;_-@_-"/>
    <numFmt numFmtId="165" formatCode="_-* #,##0.00\ [$€-40C]_-;\-* #,##0.00\ [$€-40C]_-;_-* &quot;-&quot;??\ [$€-40C]_-;_-@_-"/>
    <numFmt numFmtId="166" formatCode="#,##0\ &quot;€&quot;"/>
    <numFmt numFmtId="167" formatCode="#,##0.00\ _€"/>
    <numFmt numFmtId="168" formatCode="#,##0.00\ &quot;€&quot;"/>
  </numFmts>
  <fonts count="43"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8"/>
      <color theme="1"/>
      <name val="Calibri"/>
      <family val="2"/>
      <scheme val="minor"/>
    </font>
    <font>
      <b/>
      <sz val="8"/>
      <color theme="0"/>
      <name val="Calibri"/>
      <family val="2"/>
      <scheme val="minor"/>
    </font>
    <font>
      <i/>
      <sz val="11"/>
      <color theme="1"/>
      <name val="Calibri"/>
      <family val="2"/>
      <scheme val="minor"/>
    </font>
    <font>
      <b/>
      <sz val="11"/>
      <color rgb="FFFF0000"/>
      <name val="Calibri"/>
      <family val="2"/>
      <scheme val="minor"/>
    </font>
    <font>
      <b/>
      <sz val="8"/>
      <color theme="1"/>
      <name val="Calibri"/>
      <family val="2"/>
      <scheme val="minor"/>
    </font>
    <font>
      <sz val="9"/>
      <color rgb="FFFF0000"/>
      <name val="Calibri"/>
      <family val="2"/>
      <scheme val="minor"/>
    </font>
    <font>
      <b/>
      <sz val="14"/>
      <color theme="1"/>
      <name val="Calibri"/>
      <family val="2"/>
      <scheme val="minor"/>
    </font>
    <font>
      <i/>
      <sz val="11"/>
      <color rgb="FFFF0000"/>
      <name val="Calibri"/>
      <family val="2"/>
      <scheme val="minor"/>
    </font>
    <font>
      <b/>
      <sz val="9"/>
      <color rgb="FFFF0000"/>
      <name val="Calibri"/>
      <family val="2"/>
      <scheme val="minor"/>
    </font>
    <font>
      <u/>
      <sz val="11"/>
      <color theme="10"/>
      <name val="Calibri"/>
      <family val="2"/>
      <scheme val="minor"/>
    </font>
    <font>
      <u/>
      <sz val="8"/>
      <color theme="10"/>
      <name val="Calibri"/>
      <family val="2"/>
      <scheme val="minor"/>
    </font>
    <font>
      <b/>
      <sz val="9"/>
      <color theme="0"/>
      <name val="Calibri"/>
      <family val="2"/>
      <scheme val="minor"/>
    </font>
    <font>
      <b/>
      <sz val="11"/>
      <color theme="2" tint="-9.9978637043366805E-2"/>
      <name val="Calibri"/>
      <family val="2"/>
      <scheme val="minor"/>
    </font>
    <font>
      <b/>
      <sz val="11"/>
      <name val="Calibri"/>
      <family val="2"/>
      <scheme val="minor"/>
    </font>
    <font>
      <b/>
      <sz val="9"/>
      <color indexed="81"/>
      <name val="Tahoma"/>
      <family val="2"/>
    </font>
    <font>
      <sz val="10"/>
      <color theme="1"/>
      <name val="Calibri"/>
      <family val="2"/>
      <scheme val="minor"/>
    </font>
    <font>
      <b/>
      <sz val="10"/>
      <color theme="1"/>
      <name val="Calibri"/>
      <family val="2"/>
      <scheme val="minor"/>
    </font>
    <font>
      <b/>
      <sz val="8"/>
      <color rgb="FFFF0000"/>
      <name val="Calibri"/>
      <family val="2"/>
      <scheme val="minor"/>
    </font>
    <font>
      <b/>
      <sz val="10"/>
      <color rgb="FFFF0000"/>
      <name val="Calibri"/>
      <family val="2"/>
      <scheme val="minor"/>
    </font>
    <font>
      <b/>
      <sz val="10"/>
      <color theme="0"/>
      <name val="Calibri"/>
      <family val="2"/>
      <scheme val="minor"/>
    </font>
    <font>
      <sz val="11"/>
      <name val="Calibri"/>
      <family val="2"/>
      <scheme val="minor"/>
    </font>
    <font>
      <i/>
      <sz val="10"/>
      <color theme="1"/>
      <name val="Calibri"/>
      <family val="2"/>
      <scheme val="minor"/>
    </font>
    <font>
      <i/>
      <sz val="10"/>
      <color rgb="FFFF0000"/>
      <name val="Calibri"/>
      <family val="2"/>
      <scheme val="minor"/>
    </font>
    <font>
      <b/>
      <i/>
      <sz val="10"/>
      <color rgb="FFFF0000"/>
      <name val="Calibri"/>
      <family val="2"/>
      <scheme val="minor"/>
    </font>
    <font>
      <u/>
      <sz val="11"/>
      <color theme="1"/>
      <name val="Calibri"/>
      <family val="2"/>
      <scheme val="minor"/>
    </font>
    <font>
      <b/>
      <sz val="9"/>
      <name val="Calibri"/>
      <family val="2"/>
      <scheme val="minor"/>
    </font>
    <font>
      <b/>
      <sz val="16"/>
      <color theme="1"/>
      <name val="Calibri"/>
      <family val="2"/>
      <scheme val="minor"/>
    </font>
    <font>
      <sz val="14"/>
      <color theme="1"/>
      <name val="Calibri"/>
      <family val="2"/>
      <scheme val="minor"/>
    </font>
    <font>
      <b/>
      <i/>
      <sz val="14"/>
      <color theme="1"/>
      <name val="Calibri"/>
      <family val="2"/>
      <scheme val="minor"/>
    </font>
    <font>
      <i/>
      <sz val="9"/>
      <color theme="1"/>
      <name val="Calibri"/>
      <family val="2"/>
      <scheme val="minor"/>
    </font>
    <font>
      <b/>
      <i/>
      <sz val="9"/>
      <color theme="1"/>
      <name val="Calibri"/>
      <family val="2"/>
      <scheme val="minor"/>
    </font>
    <font>
      <i/>
      <sz val="9"/>
      <color theme="0"/>
      <name val="Calibri"/>
      <family val="2"/>
      <scheme val="minor"/>
    </font>
    <font>
      <b/>
      <i/>
      <sz val="10"/>
      <color theme="1"/>
      <name val="Calibri"/>
      <family val="2"/>
      <scheme val="minor"/>
    </font>
    <font>
      <sz val="11"/>
      <color rgb="FFFF0000"/>
      <name val="Calibri"/>
      <family val="2"/>
      <scheme val="minor"/>
    </font>
    <font>
      <b/>
      <u/>
      <sz val="11"/>
      <color theme="0"/>
      <name val="Calibri"/>
      <family val="2"/>
      <scheme val="minor"/>
    </font>
    <font>
      <i/>
      <sz val="9"/>
      <name val="Calibri"/>
      <family val="2"/>
      <scheme val="minor"/>
    </font>
    <font>
      <i/>
      <sz val="1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4"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theme="8"/>
      </left>
      <right style="medium">
        <color theme="8"/>
      </right>
      <top style="medium">
        <color theme="8"/>
      </top>
      <bottom style="medium">
        <color theme="8"/>
      </bottom>
      <diagonal/>
    </border>
    <border>
      <left style="medium">
        <color theme="8"/>
      </left>
      <right/>
      <top style="medium">
        <color theme="8"/>
      </top>
      <bottom style="medium">
        <color theme="8"/>
      </bottom>
      <diagonal/>
    </border>
  </borders>
  <cellStyleXfs count="5">
    <xf numFmtId="0" fontId="0" fillId="0" borderId="0"/>
    <xf numFmtId="9" fontId="1" fillId="0" borderId="0" applyFont="0" applyFill="0" applyBorder="0" applyAlignment="0" applyProtection="0"/>
    <xf numFmtId="164" fontId="1" fillId="0" borderId="0" applyFont="0" applyFill="0" applyBorder="0" applyAlignment="0" applyProtection="0"/>
    <xf numFmtId="0" fontId="15" fillId="0" borderId="0" applyNumberFormat="0" applyFill="0" applyBorder="0" applyAlignment="0" applyProtection="0"/>
    <xf numFmtId="44" fontId="1" fillId="0" borderId="0" applyFont="0" applyFill="0" applyBorder="0" applyAlignment="0" applyProtection="0"/>
  </cellStyleXfs>
  <cellXfs count="287">
    <xf numFmtId="0" fontId="0" fillId="0" borderId="0" xfId="0"/>
    <xf numFmtId="0" fontId="0" fillId="0" borderId="0" xfId="0" applyAlignment="1">
      <alignment vertical="center"/>
    </xf>
    <xf numFmtId="0" fontId="0" fillId="0" borderId="0" xfId="0"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3" fillId="0" borderId="0" xfId="0" applyFont="1" applyAlignment="1">
      <alignment horizontal="left" vertical="center" wrapText="1"/>
    </xf>
    <xf numFmtId="0" fontId="0" fillId="4" borderId="0" xfId="0" applyFill="1" applyAlignment="1">
      <alignment horizontal="left" vertical="center"/>
    </xf>
    <xf numFmtId="0" fontId="0" fillId="0" borderId="1" xfId="0" applyBorder="1"/>
    <xf numFmtId="0" fontId="0" fillId="0" borderId="0" xfId="0" applyAlignment="1">
      <alignment wrapText="1"/>
    </xf>
    <xf numFmtId="0" fontId="0" fillId="0" borderId="0" xfId="0" applyAlignment="1">
      <alignment horizontal="left" vertical="center" wrapText="1"/>
    </xf>
    <xf numFmtId="0" fontId="0" fillId="2" borderId="0" xfId="0" applyFill="1" applyAlignment="1">
      <alignment horizontal="left" vertical="center" wrapText="1"/>
    </xf>
    <xf numFmtId="0" fontId="0" fillId="3" borderId="0" xfId="0" applyFill="1"/>
    <xf numFmtId="0" fontId="0" fillId="0" borderId="0" xfId="0" applyBorder="1"/>
    <xf numFmtId="0" fontId="5" fillId="0" borderId="0" xfId="0" applyFont="1"/>
    <xf numFmtId="0" fontId="3" fillId="6" borderId="1" xfId="0" applyFont="1" applyFill="1" applyBorder="1" applyAlignment="1">
      <alignment horizontal="center" vertical="center"/>
    </xf>
    <xf numFmtId="0" fontId="11" fillId="6" borderId="1" xfId="0" applyFont="1" applyFill="1" applyBorder="1" applyAlignment="1">
      <alignment vertical="center" wrapText="1"/>
    </xf>
    <xf numFmtId="0" fontId="0" fillId="0" borderId="0" xfId="0" applyBorder="1" applyAlignment="1">
      <alignment vertical="center" wrapText="1"/>
    </xf>
    <xf numFmtId="0" fontId="3" fillId="2" borderId="0" xfId="0" applyFont="1" applyFill="1" applyBorder="1" applyAlignment="1">
      <alignment horizontal="center" vertical="center"/>
    </xf>
    <xf numFmtId="165" fontId="3" fillId="2" borderId="0" xfId="0" applyNumberFormat="1" applyFont="1" applyFill="1" applyBorder="1" applyAlignment="1">
      <alignment vertical="center"/>
    </xf>
    <xf numFmtId="0" fontId="0" fillId="2" borderId="0" xfId="0" applyFill="1"/>
    <xf numFmtId="0" fontId="0" fillId="0" borderId="0" xfId="0" applyBorder="1" applyAlignment="1">
      <alignment horizontal="center"/>
    </xf>
    <xf numFmtId="0" fontId="8" fillId="0" borderId="1" xfId="0" applyFont="1" applyBorder="1" applyAlignment="1">
      <alignment horizontal="justify" vertical="center"/>
    </xf>
    <xf numFmtId="0" fontId="0" fillId="0" borderId="0" xfId="0" applyFont="1"/>
    <xf numFmtId="0" fontId="13" fillId="0" borderId="10" xfId="0" applyFont="1" applyBorder="1" applyAlignment="1">
      <alignment horizontal="justify" vertical="center"/>
    </xf>
    <xf numFmtId="44" fontId="3" fillId="3" borderId="10" xfId="0" applyNumberFormat="1" applyFont="1" applyFill="1" applyBorder="1" applyAlignment="1">
      <alignment horizontal="center" vertical="center" wrapText="1"/>
    </xf>
    <xf numFmtId="3" fontId="3" fillId="3" borderId="10" xfId="0" applyNumberFormat="1" applyFont="1" applyFill="1" applyBorder="1" applyAlignment="1">
      <alignment horizontal="center" vertical="center"/>
    </xf>
    <xf numFmtId="9" fontId="3" fillId="6" borderId="10" xfId="1" applyFont="1" applyFill="1" applyBorder="1" applyAlignment="1">
      <alignment horizontal="center" vertical="center"/>
    </xf>
    <xf numFmtId="0" fontId="0" fillId="0" borderId="10" xfId="0" applyBorder="1"/>
    <xf numFmtId="0" fontId="2" fillId="5" borderId="13"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3" fillId="0" borderId="0" xfId="0" applyFont="1"/>
    <xf numFmtId="44" fontId="3" fillId="6" borderId="1" xfId="0" applyNumberFormat="1"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1" fontId="3" fillId="6" borderId="1" xfId="0" applyNumberFormat="1" applyFont="1" applyFill="1" applyBorder="1" applyAlignment="1">
      <alignment horizontal="center" vertical="center" wrapText="1"/>
    </xf>
    <xf numFmtId="0" fontId="12" fillId="2" borderId="0" xfId="0" applyFont="1" applyFill="1" applyAlignment="1">
      <alignment horizontal="center" vertical="center"/>
    </xf>
    <xf numFmtId="0" fontId="12" fillId="2" borderId="0" xfId="0" applyFont="1" applyFill="1" applyAlignment="1">
      <alignment vertical="center"/>
    </xf>
    <xf numFmtId="0" fontId="0" fillId="0" borderId="0" xfId="0" applyFont="1" applyAlignment="1">
      <alignment horizontal="center" vertical="center" wrapText="1"/>
    </xf>
    <xf numFmtId="0" fontId="4" fillId="5" borderId="1" xfId="0" applyFont="1" applyFill="1" applyBorder="1"/>
    <xf numFmtId="0" fontId="2" fillId="5" borderId="1" xfId="0" applyFont="1" applyFill="1" applyBorder="1" applyAlignment="1">
      <alignment horizontal="left" vertical="center"/>
    </xf>
    <xf numFmtId="0" fontId="3" fillId="0" borderId="1" xfId="0" applyFont="1" applyBorder="1" applyAlignment="1">
      <alignment horizontal="left" vertical="center"/>
    </xf>
    <xf numFmtId="0" fontId="3" fillId="0" borderId="0" xfId="0" applyFont="1" applyBorder="1" applyAlignment="1">
      <alignment horizontal="center"/>
    </xf>
    <xf numFmtId="0" fontId="0" fillId="3" borderId="1" xfId="0" applyFill="1" applyBorder="1"/>
    <xf numFmtId="44" fontId="0" fillId="3" borderId="1" xfId="0" applyNumberFormat="1" applyFill="1" applyBorder="1" applyAlignment="1">
      <alignment vertical="center"/>
    </xf>
    <xf numFmtId="44" fontId="0" fillId="6" borderId="1" xfId="0" applyNumberFormat="1" applyFill="1" applyBorder="1" applyAlignment="1">
      <alignment vertical="center"/>
    </xf>
    <xf numFmtId="44" fontId="4" fillId="5" borderId="1" xfId="0" applyNumberFormat="1" applyFont="1" applyFill="1" applyBorder="1" applyAlignment="1">
      <alignment vertical="center"/>
    </xf>
    <xf numFmtId="0" fontId="4" fillId="5" borderId="1" xfId="0" applyFont="1" applyFill="1" applyBorder="1" applyAlignment="1">
      <alignment vertical="center"/>
    </xf>
    <xf numFmtId="9" fontId="0" fillId="6" borderId="1" xfId="1" applyFont="1" applyFill="1" applyBorder="1" applyAlignment="1">
      <alignment vertical="center"/>
    </xf>
    <xf numFmtId="0" fontId="3" fillId="2" borderId="0" xfId="0" applyFont="1" applyFill="1" applyBorder="1" applyAlignment="1">
      <alignment horizontal="left" vertical="center"/>
    </xf>
    <xf numFmtId="0" fontId="2" fillId="2" borderId="0" xfId="0" applyFont="1" applyFill="1" applyBorder="1" applyAlignment="1">
      <alignment horizontal="left" vertical="center"/>
    </xf>
    <xf numFmtId="0" fontId="0" fillId="2" borderId="0" xfId="0" applyFill="1" applyBorder="1" applyAlignment="1">
      <alignment horizontal="left" vertical="center"/>
    </xf>
    <xf numFmtId="0" fontId="0" fillId="2" borderId="0" xfId="0" applyFill="1" applyBorder="1" applyAlignment="1">
      <alignment horizontal="left" vertical="center" wrapText="1"/>
    </xf>
    <xf numFmtId="0" fontId="0" fillId="0" borderId="0" xfId="0" applyBorder="1" applyAlignment="1"/>
    <xf numFmtId="0" fontId="3" fillId="0" borderId="0" xfId="0" applyFont="1" applyBorder="1" applyAlignment="1"/>
    <xf numFmtId="44" fontId="0" fillId="6" borderId="10" xfId="0" applyNumberFormat="1" applyFill="1" applyBorder="1" applyAlignment="1">
      <alignment vertical="center"/>
    </xf>
    <xf numFmtId="0" fontId="2" fillId="5" borderId="13" xfId="0" applyFont="1" applyFill="1" applyBorder="1" applyAlignment="1">
      <alignment horizontal="left" vertical="center"/>
    </xf>
    <xf numFmtId="44" fontId="0" fillId="6" borderId="14" xfId="0" applyNumberFormat="1" applyFill="1" applyBorder="1" applyAlignment="1">
      <alignment vertical="center"/>
    </xf>
    <xf numFmtId="0" fontId="2" fillId="5" borderId="14" xfId="0" applyFont="1" applyFill="1" applyBorder="1" applyAlignment="1">
      <alignment horizontal="left" vertical="center"/>
    </xf>
    <xf numFmtId="44" fontId="0" fillId="6" borderId="15" xfId="0" applyNumberFormat="1" applyFill="1" applyBorder="1" applyAlignment="1">
      <alignment vertical="center"/>
    </xf>
    <xf numFmtId="166" fontId="18" fillId="6" borderId="1" xfId="0" applyNumberFormat="1" applyFont="1" applyFill="1" applyBorder="1" applyAlignment="1">
      <alignment horizontal="center" vertical="center" wrapText="1"/>
    </xf>
    <xf numFmtId="0" fontId="8" fillId="6" borderId="1" xfId="0" applyFont="1" applyFill="1" applyBorder="1" applyAlignment="1">
      <alignment horizontal="center" vertical="center"/>
    </xf>
    <xf numFmtId="0" fontId="21" fillId="0" borderId="0" xfId="0" applyFont="1"/>
    <xf numFmtId="44" fontId="3" fillId="6" borderId="10" xfId="0" applyNumberFormat="1" applyFont="1" applyFill="1" applyBorder="1" applyAlignment="1">
      <alignment horizontal="center" vertical="center" wrapText="1"/>
    </xf>
    <xf numFmtId="2" fontId="3" fillId="3" borderId="10" xfId="0" applyNumberFormat="1" applyFont="1" applyFill="1" applyBorder="1" applyAlignment="1">
      <alignment horizontal="center" vertical="center" wrapText="1"/>
    </xf>
    <xf numFmtId="0" fontId="17" fillId="5" borderId="12" xfId="0" applyFont="1" applyFill="1" applyBorder="1" applyAlignment="1">
      <alignment horizontal="center" vertical="center" wrapText="1"/>
    </xf>
    <xf numFmtId="44" fontId="3" fillId="6" borderId="10" xfId="0" applyNumberFormat="1" applyFont="1" applyFill="1" applyBorder="1" applyAlignment="1">
      <alignment horizontal="center" vertical="center"/>
    </xf>
    <xf numFmtId="9" fontId="3" fillId="6" borderId="10" xfId="1" applyFont="1" applyFill="1" applyBorder="1" applyAlignment="1">
      <alignment horizontal="center" vertical="center" wrapText="1"/>
    </xf>
    <xf numFmtId="166" fontId="18" fillId="6" borderId="20" xfId="0" applyNumberFormat="1" applyFont="1" applyFill="1" applyBorder="1" applyAlignment="1">
      <alignment horizontal="center" vertical="center" wrapText="1"/>
    </xf>
    <xf numFmtId="9" fontId="3" fillId="2" borderId="0" xfId="1" applyFont="1" applyFill="1" applyBorder="1" applyAlignment="1">
      <alignment horizontal="center" vertical="center" wrapText="1"/>
    </xf>
    <xf numFmtId="9" fontId="3" fillId="6" borderId="1" xfId="1" applyFont="1" applyFill="1" applyBorder="1" applyAlignment="1">
      <alignment horizontal="center" vertical="center" wrapText="1"/>
    </xf>
    <xf numFmtId="0" fontId="23" fillId="0" borderId="0" xfId="0" applyFont="1"/>
    <xf numFmtId="0" fontId="24" fillId="2" borderId="0" xfId="0" applyFont="1" applyFill="1" applyBorder="1" applyAlignment="1">
      <alignment horizontal="right" vertical="center"/>
    </xf>
    <xf numFmtId="44" fontId="24" fillId="0" borderId="0" xfId="0" applyNumberFormat="1" applyFont="1"/>
    <xf numFmtId="0" fontId="25" fillId="5" borderId="13" xfId="0" applyFont="1" applyFill="1" applyBorder="1" applyAlignment="1">
      <alignment horizontal="center" vertical="center" wrapText="1"/>
    </xf>
    <xf numFmtId="0" fontId="25" fillId="5" borderId="14" xfId="0" applyFont="1" applyFill="1" applyBorder="1" applyAlignment="1">
      <alignment horizontal="center" vertical="center" wrapText="1"/>
    </xf>
    <xf numFmtId="0" fontId="25" fillId="5" borderId="23" xfId="0" applyFont="1" applyFill="1" applyBorder="1" applyAlignment="1">
      <alignment horizontal="center" vertical="center" wrapText="1"/>
    </xf>
    <xf numFmtId="0" fontId="25" fillId="5" borderId="15" xfId="0" applyFont="1" applyFill="1" applyBorder="1" applyAlignment="1">
      <alignment horizontal="center" vertical="center" wrapText="1"/>
    </xf>
    <xf numFmtId="0" fontId="22" fillId="0" borderId="1" xfId="0" applyFont="1" applyBorder="1" applyAlignment="1">
      <alignment horizontal="left" vertical="center"/>
    </xf>
    <xf numFmtId="0" fontId="22" fillId="0" borderId="1" xfId="0" applyFont="1" applyBorder="1" applyAlignment="1">
      <alignment horizontal="left" vertical="center" wrapText="1"/>
    </xf>
    <xf numFmtId="0" fontId="25" fillId="5" borderId="1" xfId="0" applyFont="1" applyFill="1" applyBorder="1" applyAlignment="1">
      <alignment horizontal="left" vertical="center"/>
    </xf>
    <xf numFmtId="0" fontId="6" fillId="0" borderId="0" xfId="0" applyFont="1" applyAlignment="1">
      <alignment horizontal="left" vertical="center"/>
    </xf>
    <xf numFmtId="0" fontId="6" fillId="0" borderId="0" xfId="0" applyFont="1" applyAlignment="1">
      <alignment horizontal="left" vertical="center" wrapText="1"/>
    </xf>
    <xf numFmtId="0" fontId="3" fillId="0" borderId="10" xfId="0" applyFont="1" applyBorder="1" applyAlignment="1">
      <alignment vertical="center"/>
    </xf>
    <xf numFmtId="0" fontId="3" fillId="0" borderId="1" xfId="0" applyFont="1" applyBorder="1" applyAlignment="1">
      <alignment vertical="center"/>
    </xf>
    <xf numFmtId="0" fontId="0" fillId="0" borderId="1" xfId="0" applyFont="1" applyBorder="1" applyAlignment="1">
      <alignment vertical="center"/>
    </xf>
    <xf numFmtId="0" fontId="0" fillId="2" borderId="0" xfId="0" applyFill="1" applyBorder="1"/>
    <xf numFmtId="0" fontId="10" fillId="2" borderId="0" xfId="0" applyFont="1" applyFill="1" applyBorder="1" applyAlignment="1"/>
    <xf numFmtId="0" fontId="22" fillId="2" borderId="0" xfId="0" applyFont="1" applyFill="1" applyBorder="1" applyAlignment="1">
      <alignment horizontal="left" vertical="center"/>
    </xf>
    <xf numFmtId="0" fontId="3" fillId="6" borderId="10" xfId="0" applyFont="1" applyFill="1" applyBorder="1" applyAlignment="1">
      <alignment vertical="center" wrapText="1"/>
    </xf>
    <xf numFmtId="0" fontId="3" fillId="6" borderId="1" xfId="0" applyFont="1" applyFill="1" applyBorder="1" applyAlignment="1">
      <alignment vertical="center" wrapText="1"/>
    </xf>
    <xf numFmtId="0" fontId="3" fillId="6" borderId="10" xfId="0" applyFont="1" applyFill="1" applyBorder="1" applyAlignment="1">
      <alignment horizontal="left" vertical="center"/>
    </xf>
    <xf numFmtId="0" fontId="3" fillId="6" borderId="1" xfId="0" applyFont="1" applyFill="1" applyBorder="1" applyAlignment="1">
      <alignment horizontal="left" vertical="center" wrapText="1"/>
    </xf>
    <xf numFmtId="0" fontId="3" fillId="6" borderId="1" xfId="0" applyFont="1" applyFill="1" applyBorder="1" applyAlignment="1">
      <alignment horizontal="left" vertical="center"/>
    </xf>
    <xf numFmtId="0" fontId="9" fillId="0" borderId="0" xfId="0" applyFont="1"/>
    <xf numFmtId="9" fontId="0" fillId="7" borderId="0" xfId="0" applyNumberFormat="1" applyFill="1" applyBorder="1" applyAlignment="1">
      <alignment horizontal="center"/>
    </xf>
    <xf numFmtId="0" fontId="19" fillId="2" borderId="0" xfId="0" applyFont="1" applyFill="1" applyBorder="1"/>
    <xf numFmtId="14" fontId="26" fillId="3" borderId="0" xfId="0" applyNumberFormat="1" applyFont="1" applyFill="1" applyBorder="1"/>
    <xf numFmtId="14" fontId="26" fillId="3" borderId="0" xfId="0" applyNumberFormat="1" applyFont="1" applyFill="1"/>
    <xf numFmtId="0" fontId="3" fillId="2" borderId="0" xfId="0" applyFont="1" applyFill="1" applyAlignment="1">
      <alignment horizontal="left" vertical="center"/>
    </xf>
    <xf numFmtId="0" fontId="3" fillId="2" borderId="0" xfId="0" applyFont="1" applyFill="1" applyAlignment="1">
      <alignment horizontal="left" vertical="center" wrapText="1"/>
    </xf>
    <xf numFmtId="0" fontId="0" fillId="6" borderId="0" xfId="0" applyFill="1"/>
    <xf numFmtId="0" fontId="0" fillId="6" borderId="0" xfId="0" applyFill="1" applyAlignment="1">
      <alignment vertical="center"/>
    </xf>
    <xf numFmtId="0" fontId="0" fillId="6" borderId="0" xfId="0" applyFill="1" applyAlignment="1">
      <alignment horizontal="left" vertical="center"/>
    </xf>
    <xf numFmtId="0" fontId="3" fillId="2" borderId="0" xfId="0" applyFont="1" applyFill="1" applyAlignment="1">
      <alignment vertical="center"/>
    </xf>
    <xf numFmtId="14" fontId="26" fillId="2" borderId="0" xfId="0" applyNumberFormat="1" applyFont="1" applyFill="1" applyBorder="1"/>
    <xf numFmtId="14" fontId="26" fillId="2" borderId="0" xfId="0" applyNumberFormat="1" applyFont="1" applyFill="1"/>
    <xf numFmtId="14" fontId="26" fillId="6" borderId="0" xfId="0" applyNumberFormat="1" applyFont="1" applyFill="1" applyBorder="1"/>
    <xf numFmtId="14" fontId="26" fillId="6" borderId="0" xfId="0" applyNumberFormat="1" applyFont="1" applyFill="1"/>
    <xf numFmtId="0" fontId="19" fillId="3" borderId="10" xfId="0" applyFont="1" applyFill="1" applyBorder="1" applyAlignment="1">
      <alignment horizontal="center" vertical="center" wrapText="1"/>
    </xf>
    <xf numFmtId="0" fontId="19" fillId="2" borderId="0" xfId="0" applyFont="1" applyFill="1" applyAlignment="1">
      <alignment horizontal="center" vertical="center" wrapText="1"/>
    </xf>
    <xf numFmtId="44" fontId="0" fillId="3" borderId="1" xfId="0" applyNumberFormat="1" applyFill="1" applyBorder="1" applyAlignment="1">
      <alignment horizontal="center" vertical="center" wrapText="1"/>
    </xf>
    <xf numFmtId="166" fontId="18" fillId="2" borderId="0" xfId="0" applyNumberFormat="1" applyFont="1" applyFill="1" applyAlignment="1">
      <alignment horizontal="center" vertical="center" wrapText="1"/>
    </xf>
    <xf numFmtId="49" fontId="0" fillId="0" borderId="0" xfId="0" applyNumberFormat="1" applyAlignment="1">
      <alignment horizontal="right"/>
    </xf>
    <xf numFmtId="0" fontId="16" fillId="0" borderId="0" xfId="3" applyFont="1" applyBorder="1"/>
    <xf numFmtId="0" fontId="3" fillId="2" borderId="0" xfId="0" applyFont="1" applyFill="1"/>
    <xf numFmtId="0" fontId="11" fillId="2" borderId="0" xfId="0" applyFont="1" applyFill="1" applyAlignment="1">
      <alignment vertical="center" wrapText="1"/>
    </xf>
    <xf numFmtId="0" fontId="14" fillId="2" borderId="0" xfId="0" applyFont="1" applyFill="1" applyAlignment="1">
      <alignment vertical="center" wrapText="1"/>
    </xf>
    <xf numFmtId="0" fontId="27" fillId="2" borderId="0" xfId="0" applyFont="1" applyFill="1"/>
    <xf numFmtId="0" fontId="28" fillId="2" borderId="0" xfId="0" applyFont="1" applyFill="1" applyAlignment="1">
      <alignment vertical="center" wrapText="1"/>
    </xf>
    <xf numFmtId="0" fontId="29" fillId="2" borderId="0" xfId="0" applyFont="1" applyFill="1" applyAlignment="1">
      <alignment vertical="center" wrapText="1"/>
    </xf>
    <xf numFmtId="0" fontId="3" fillId="2" borderId="0" xfId="0" applyFont="1" applyFill="1" applyAlignment="1">
      <alignment horizontal="left" vertical="center"/>
    </xf>
    <xf numFmtId="0" fontId="0" fillId="0" borderId="0" xfId="0" applyBorder="1" applyAlignment="1">
      <alignment horizontal="center"/>
    </xf>
    <xf numFmtId="0" fontId="3" fillId="2" borderId="0" xfId="0" applyFont="1" applyFill="1" applyAlignment="1">
      <alignment horizontal="left" vertical="center" wrapText="1"/>
    </xf>
    <xf numFmtId="0" fontId="0" fillId="3" borderId="10" xfId="0" applyFill="1" applyBorder="1"/>
    <xf numFmtId="165" fontId="0" fillId="3" borderId="10" xfId="0" applyNumberFormat="1" applyFill="1" applyBorder="1" applyAlignment="1">
      <alignment vertical="center"/>
    </xf>
    <xf numFmtId="0" fontId="0" fillId="3" borderId="10" xfId="0" applyFill="1" applyBorder="1" applyAlignment="1">
      <alignment horizontal="center" vertical="center" wrapText="1"/>
    </xf>
    <xf numFmtId="0" fontId="14" fillId="6" borderId="1" xfId="0" applyFont="1" applyFill="1" applyBorder="1" applyAlignment="1">
      <alignment vertical="center" wrapText="1"/>
    </xf>
    <xf numFmtId="165" fontId="0" fillId="6" borderId="1" xfId="0" applyNumberFormat="1" applyFill="1" applyBorder="1" applyAlignment="1">
      <alignment vertical="center"/>
    </xf>
    <xf numFmtId="165" fontId="0" fillId="6" borderId="10" xfId="0" applyNumberFormat="1" applyFill="1" applyBorder="1" applyAlignment="1">
      <alignment vertical="center"/>
    </xf>
    <xf numFmtId="9" fontId="31" fillId="6" borderId="10" xfId="1" applyFont="1" applyFill="1" applyBorder="1" applyAlignment="1">
      <alignment horizontal="center" vertical="center" wrapText="1"/>
    </xf>
    <xf numFmtId="9" fontId="31" fillId="6" borderId="1" xfId="1" applyFont="1" applyFill="1" applyBorder="1" applyAlignment="1">
      <alignment horizontal="center" vertical="center" wrapText="1"/>
    </xf>
    <xf numFmtId="0" fontId="19" fillId="6" borderId="1" xfId="0" applyFont="1" applyFill="1" applyBorder="1" applyAlignment="1">
      <alignment horizontal="center" vertical="center" wrapText="1"/>
    </xf>
    <xf numFmtId="0" fontId="6" fillId="2" borderId="0" xfId="0" applyFont="1" applyFill="1" applyAlignment="1">
      <alignment horizontal="right" wrapText="1"/>
    </xf>
    <xf numFmtId="0" fontId="6" fillId="2" borderId="0" xfId="0" applyFont="1" applyFill="1"/>
    <xf numFmtId="0" fontId="0" fillId="7" borderId="0" xfId="0" applyFont="1" applyFill="1" applyAlignment="1">
      <alignment horizontal="center"/>
    </xf>
    <xf numFmtId="9" fontId="10" fillId="7" borderId="10" xfId="1" applyFont="1" applyFill="1" applyBorder="1" applyAlignment="1">
      <alignment horizontal="center" vertical="center" wrapText="1"/>
    </xf>
    <xf numFmtId="0" fontId="22" fillId="0" borderId="0" xfId="0" applyFont="1" applyAlignment="1">
      <alignment horizontal="center" vertical="center"/>
    </xf>
    <xf numFmtId="0" fontId="33" fillId="0" borderId="0" xfId="0" applyFont="1"/>
    <xf numFmtId="0" fontId="0" fillId="2" borderId="0" xfId="0" applyFill="1" applyAlignment="1">
      <alignment vertical="center"/>
    </xf>
    <xf numFmtId="0" fontId="3" fillId="8" borderId="10" xfId="0" applyFont="1" applyFill="1" applyBorder="1" applyAlignment="1">
      <alignment horizontal="center" vertical="center" wrapText="1"/>
    </xf>
    <xf numFmtId="167" fontId="0" fillId="8" borderId="10" xfId="0" applyNumberFormat="1" applyFont="1" applyFill="1" applyBorder="1" applyAlignment="1">
      <alignment horizontal="center" vertical="center" wrapText="1"/>
    </xf>
    <xf numFmtId="0" fontId="3" fillId="8" borderId="10"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167" fontId="0" fillId="0" borderId="10" xfId="0" applyNumberFormat="1" applyFont="1" applyBorder="1" applyAlignment="1">
      <alignment horizontal="center" vertical="center" wrapText="1"/>
    </xf>
    <xf numFmtId="0" fontId="3" fillId="0" borderId="1" xfId="0" applyFont="1" applyBorder="1" applyAlignment="1" applyProtection="1">
      <alignment horizontal="center" vertical="center"/>
      <protection locked="0"/>
    </xf>
    <xf numFmtId="167" fontId="3" fillId="0" borderId="1" xfId="0" applyNumberFormat="1" applyFont="1" applyBorder="1" applyAlignment="1">
      <alignment horizontal="center" vertical="center"/>
    </xf>
    <xf numFmtId="0" fontId="3" fillId="2" borderId="29" xfId="0" applyFont="1" applyFill="1" applyBorder="1" applyAlignment="1">
      <alignment horizontal="center" vertical="center" wrapText="1"/>
    </xf>
    <xf numFmtId="0" fontId="3" fillId="2" borderId="29" xfId="0" applyFont="1" applyFill="1" applyBorder="1" applyAlignment="1" applyProtection="1">
      <alignment horizontal="center" vertical="center" wrapText="1"/>
      <protection locked="0"/>
    </xf>
    <xf numFmtId="0" fontId="3" fillId="2" borderId="29" xfId="0" applyFont="1" applyFill="1" applyBorder="1" applyAlignment="1" applyProtection="1">
      <alignment horizontal="center" vertical="center"/>
      <protection locked="0"/>
    </xf>
    <xf numFmtId="0" fontId="3" fillId="2" borderId="29" xfId="0" applyFont="1" applyFill="1" applyBorder="1" applyAlignment="1">
      <alignment horizontal="center" vertical="center"/>
    </xf>
    <xf numFmtId="0" fontId="6" fillId="0" borderId="0" xfId="0" applyFont="1"/>
    <xf numFmtId="0" fontId="12" fillId="2" borderId="0" xfId="0" applyFont="1" applyFill="1" applyBorder="1"/>
    <xf numFmtId="0" fontId="3" fillId="2" borderId="0" xfId="0" applyFont="1" applyFill="1" applyBorder="1"/>
    <xf numFmtId="0" fontId="33" fillId="2" borderId="0" xfId="0" applyFont="1" applyFill="1" applyBorder="1"/>
    <xf numFmtId="0" fontId="2" fillId="5" borderId="1" xfId="0" applyFont="1" applyFill="1" applyBorder="1" applyAlignment="1">
      <alignment horizontal="center" vertical="center" wrapText="1"/>
    </xf>
    <xf numFmtId="167" fontId="3" fillId="3" borderId="10" xfId="0" applyNumberFormat="1" applyFont="1" applyFill="1" applyBorder="1" applyAlignment="1">
      <alignment horizontal="center" vertical="center" wrapText="1"/>
    </xf>
    <xf numFmtId="167" fontId="3" fillId="3" borderId="1" xfId="0" applyNumberFormat="1" applyFont="1" applyFill="1" applyBorder="1" applyAlignment="1" applyProtection="1">
      <alignment horizontal="center" vertical="center" wrapText="1"/>
      <protection locked="0"/>
    </xf>
    <xf numFmtId="167" fontId="0" fillId="3" borderId="1" xfId="0" applyNumberFormat="1" applyFont="1" applyFill="1" applyBorder="1" applyAlignment="1" applyProtection="1">
      <alignment horizontal="center" vertical="center" wrapText="1"/>
      <protection locked="0"/>
    </xf>
    <xf numFmtId="167" fontId="3" fillId="6" borderId="10" xfId="0" applyNumberFormat="1" applyFont="1" applyFill="1" applyBorder="1" applyAlignment="1">
      <alignment horizontal="center" vertical="center" wrapText="1"/>
    </xf>
    <xf numFmtId="167" fontId="3" fillId="6" borderId="1" xfId="0" applyNumberFormat="1" applyFont="1" applyFill="1" applyBorder="1" applyAlignment="1" applyProtection="1">
      <alignment horizontal="center" vertical="center" wrapText="1"/>
      <protection locked="0"/>
    </xf>
    <xf numFmtId="0" fontId="0" fillId="0" borderId="5" xfId="0" applyBorder="1"/>
    <xf numFmtId="0" fontId="0" fillId="0" borderId="6" xfId="0" applyBorder="1"/>
    <xf numFmtId="0" fontId="0" fillId="0" borderId="7" xfId="0" applyBorder="1"/>
    <xf numFmtId="0" fontId="2" fillId="5" borderId="12" xfId="0" applyFont="1" applyFill="1" applyBorder="1" applyAlignment="1">
      <alignment horizontal="center" vertical="center" wrapText="1"/>
    </xf>
    <xf numFmtId="0" fontId="21" fillId="0" borderId="8" xfId="0" applyFont="1" applyBorder="1"/>
    <xf numFmtId="0" fontId="21" fillId="3" borderId="0" xfId="0" applyFont="1" applyFill="1" applyBorder="1"/>
    <xf numFmtId="0" fontId="21" fillId="0" borderId="0" xfId="0" applyFont="1" applyBorder="1"/>
    <xf numFmtId="0" fontId="21" fillId="0" borderId="9" xfId="0" applyFont="1" applyBorder="1"/>
    <xf numFmtId="0" fontId="21" fillId="6" borderId="0" xfId="0" applyFont="1" applyFill="1" applyBorder="1"/>
    <xf numFmtId="0" fontId="21" fillId="9" borderId="0" xfId="0" applyFont="1" applyFill="1" applyBorder="1"/>
    <xf numFmtId="0" fontId="8" fillId="7" borderId="10" xfId="0" applyFont="1" applyFill="1" applyBorder="1" applyAlignment="1">
      <alignment vertical="center" wrapText="1"/>
    </xf>
    <xf numFmtId="0" fontId="19" fillId="2" borderId="0" xfId="0" applyFont="1" applyFill="1" applyBorder="1" applyAlignment="1">
      <alignment horizontal="right"/>
    </xf>
    <xf numFmtId="0" fontId="3" fillId="0" borderId="0" xfId="0" applyFont="1" applyAlignment="1">
      <alignment horizontal="right"/>
    </xf>
    <xf numFmtId="0" fontId="2" fillId="5" borderId="30" xfId="0" applyFont="1" applyFill="1" applyBorder="1" applyAlignment="1">
      <alignment horizontal="center" vertical="center" wrapText="1"/>
    </xf>
    <xf numFmtId="0" fontId="2" fillId="5" borderId="10" xfId="0" applyFont="1" applyFill="1" applyBorder="1" applyAlignment="1">
      <alignment horizontal="left" vertical="center" wrapText="1"/>
    </xf>
    <xf numFmtId="0" fontId="2" fillId="5" borderId="10" xfId="0" applyFont="1" applyFill="1" applyBorder="1" applyAlignment="1">
      <alignment vertical="center" wrapText="1"/>
    </xf>
    <xf numFmtId="0" fontId="8" fillId="7" borderId="10" xfId="0" applyFont="1" applyFill="1" applyBorder="1" applyAlignment="1">
      <alignment horizontal="center" vertical="center"/>
    </xf>
    <xf numFmtId="0" fontId="0" fillId="5" borderId="10" xfId="0" applyFill="1" applyBorder="1" applyAlignment="1">
      <alignment horizontal="center" vertical="center"/>
    </xf>
    <xf numFmtId="0" fontId="3" fillId="5" borderId="1" xfId="0" applyFont="1" applyFill="1" applyBorder="1" applyAlignment="1">
      <alignment vertical="center" wrapText="1"/>
    </xf>
    <xf numFmtId="44" fontId="0" fillId="5" borderId="1" xfId="0" applyNumberFormat="1" applyFill="1" applyBorder="1" applyAlignment="1">
      <alignment vertical="center"/>
    </xf>
    <xf numFmtId="165" fontId="0" fillId="0" borderId="0" xfId="0" applyNumberFormat="1"/>
    <xf numFmtId="44" fontId="0" fillId="0" borderId="0" xfId="0" applyNumberFormat="1"/>
    <xf numFmtId="44" fontId="0" fillId="0" borderId="0" xfId="4" applyFont="1"/>
    <xf numFmtId="44" fontId="3" fillId="6" borderId="1" xfId="4" applyFont="1" applyFill="1" applyBorder="1" applyAlignment="1">
      <alignment horizontal="center" vertical="center" wrapText="1"/>
    </xf>
    <xf numFmtId="168" fontId="3" fillId="6" borderId="21" xfId="0" applyNumberFormat="1" applyFont="1" applyFill="1" applyBorder="1" applyAlignment="1">
      <alignment horizontal="center" vertical="center" wrapText="1"/>
    </xf>
    <xf numFmtId="0" fontId="38" fillId="0" borderId="8" xfId="0" applyFont="1" applyBorder="1"/>
    <xf numFmtId="44" fontId="0" fillId="2" borderId="0" xfId="0" applyNumberFormat="1" applyFill="1"/>
    <xf numFmtId="44" fontId="14" fillId="2" borderId="0" xfId="0" applyNumberFormat="1" applyFont="1" applyFill="1" applyAlignment="1">
      <alignment vertical="center" wrapText="1"/>
    </xf>
    <xf numFmtId="2" fontId="14" fillId="2" borderId="0" xfId="0" applyNumberFormat="1" applyFont="1" applyFill="1" applyAlignment="1">
      <alignment vertical="center" wrapText="1"/>
    </xf>
    <xf numFmtId="2" fontId="0" fillId="0" borderId="0" xfId="0" applyNumberFormat="1"/>
    <xf numFmtId="0" fontId="3" fillId="0" borderId="1" xfId="0" applyFont="1" applyBorder="1" applyAlignment="1">
      <alignment horizontal="left" vertical="center" wrapText="1"/>
    </xf>
    <xf numFmtId="10" fontId="0" fillId="6" borderId="1" xfId="1" applyNumberFormat="1" applyFont="1" applyFill="1" applyBorder="1" applyAlignment="1">
      <alignment vertical="center"/>
    </xf>
    <xf numFmtId="10" fontId="4" fillId="5" borderId="1" xfId="1" applyNumberFormat="1" applyFont="1" applyFill="1" applyBorder="1" applyAlignment="1">
      <alignment vertical="center"/>
    </xf>
    <xf numFmtId="0" fontId="35" fillId="0" borderId="0" xfId="0" applyFont="1"/>
    <xf numFmtId="44" fontId="39" fillId="6" borderId="1" xfId="0" applyNumberFormat="1" applyFont="1" applyFill="1" applyBorder="1" applyAlignment="1">
      <alignment vertical="center"/>
    </xf>
    <xf numFmtId="9" fontId="3" fillId="6" borderId="1" xfId="0" applyNumberFormat="1" applyFont="1" applyFill="1" applyBorder="1" applyAlignment="1">
      <alignment vertical="center" wrapText="1"/>
    </xf>
    <xf numFmtId="166" fontId="2" fillId="5" borderId="40" xfId="0" applyNumberFormat="1" applyFont="1" applyFill="1" applyBorder="1" applyAlignment="1">
      <alignment horizontal="center" vertical="center" wrapText="1"/>
    </xf>
    <xf numFmtId="0" fontId="24" fillId="5" borderId="39" xfId="0" applyFont="1" applyFill="1" applyBorder="1" applyAlignment="1">
      <alignment horizontal="center" vertical="center" wrapText="1"/>
    </xf>
    <xf numFmtId="165" fontId="19" fillId="6" borderId="1" xfId="0" applyNumberFormat="1" applyFont="1" applyFill="1" applyBorder="1" applyAlignment="1">
      <alignment vertical="center" wrapText="1"/>
    </xf>
    <xf numFmtId="165" fontId="0" fillId="0" borderId="0" xfId="0" applyNumberFormat="1" applyBorder="1"/>
    <xf numFmtId="0" fontId="0" fillId="0" borderId="0" xfId="0" applyBorder="1" applyAlignment="1">
      <alignment wrapText="1"/>
    </xf>
    <xf numFmtId="165" fontId="0" fillId="0" borderId="0" xfId="0" applyNumberFormat="1" applyAlignment="1">
      <alignment wrapText="1"/>
    </xf>
    <xf numFmtId="0" fontId="19" fillId="0" borderId="0" xfId="0" applyFont="1" applyFill="1" applyBorder="1" applyAlignment="1">
      <alignment horizontal="center" vertical="center"/>
    </xf>
    <xf numFmtId="0" fontId="26" fillId="0" borderId="0" xfId="0" applyFont="1" applyBorder="1" applyAlignment="1">
      <alignment vertical="center" wrapText="1"/>
    </xf>
    <xf numFmtId="0" fontId="26" fillId="0" borderId="0" xfId="0" applyFont="1" applyBorder="1"/>
    <xf numFmtId="0" fontId="19" fillId="2" borderId="0" xfId="0" applyFont="1" applyFill="1" applyBorder="1" applyAlignment="1">
      <alignment horizontal="center" vertical="center"/>
    </xf>
    <xf numFmtId="0" fontId="19" fillId="0" borderId="1" xfId="0" applyFont="1" applyFill="1" applyBorder="1" applyAlignment="1">
      <alignment horizontal="center" vertical="center" wrapText="1"/>
    </xf>
    <xf numFmtId="165" fontId="26" fillId="0" borderId="1" xfId="0" applyNumberFormat="1" applyFont="1" applyFill="1" applyBorder="1"/>
    <xf numFmtId="0" fontId="26" fillId="0" borderId="1" xfId="0" applyFont="1" applyFill="1" applyBorder="1"/>
    <xf numFmtId="0" fontId="0" fillId="0" borderId="1" xfId="0" applyFill="1" applyBorder="1" applyAlignment="1"/>
    <xf numFmtId="0" fontId="0" fillId="0" borderId="21" xfId="0" applyBorder="1" applyAlignment="1"/>
    <xf numFmtId="0" fontId="19" fillId="0" borderId="41" xfId="0" applyFont="1" applyFill="1" applyBorder="1" applyAlignment="1">
      <alignment horizontal="center" vertical="center" wrapText="1"/>
    </xf>
    <xf numFmtId="0" fontId="0" fillId="0" borderId="21" xfId="0" applyBorder="1" applyAlignment="1">
      <alignment wrapText="1"/>
    </xf>
    <xf numFmtId="165" fontId="26" fillId="0" borderId="42" xfId="0" applyNumberFormat="1" applyFont="1" applyFill="1" applyBorder="1"/>
    <xf numFmtId="0" fontId="26" fillId="0" borderId="42" xfId="0" applyFont="1" applyFill="1" applyBorder="1"/>
    <xf numFmtId="165" fontId="42" fillId="0" borderId="10" xfId="0" applyNumberFormat="1" applyFont="1" applyFill="1" applyBorder="1"/>
    <xf numFmtId="165" fontId="19" fillId="0" borderId="1" xfId="0" applyNumberFormat="1" applyFont="1" applyFill="1" applyBorder="1"/>
    <xf numFmtId="0" fontId="19" fillId="0" borderId="31" xfId="0" applyFont="1" applyFill="1" applyBorder="1" applyAlignment="1">
      <alignment horizontal="center" vertical="center" wrapText="1"/>
    </xf>
    <xf numFmtId="165" fontId="26" fillId="0" borderId="43" xfId="0" applyNumberFormat="1" applyFont="1" applyFill="1" applyBorder="1"/>
    <xf numFmtId="165" fontId="19" fillId="0" borderId="21" xfId="0" applyNumberFormat="1" applyFont="1" applyFill="1" applyBorder="1"/>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Border="1" applyAlignment="1">
      <alignment horizontal="center" vertic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left" wrapText="1"/>
    </xf>
    <xf numFmtId="0" fontId="5" fillId="0" borderId="0" xfId="0" applyFont="1" applyAlignment="1">
      <alignment horizontal="left" vertical="center" wrapText="1"/>
    </xf>
    <xf numFmtId="0" fontId="34" fillId="0" borderId="2" xfId="0" applyFont="1" applyBorder="1" applyAlignment="1">
      <alignment horizontal="center" vertical="center"/>
    </xf>
    <xf numFmtId="0" fontId="34" fillId="0" borderId="3" xfId="0" applyFont="1" applyBorder="1" applyAlignment="1">
      <alignment horizontal="center" vertical="center"/>
    </xf>
    <xf numFmtId="0" fontId="34" fillId="0" borderId="4" xfId="0" applyFont="1" applyBorder="1" applyAlignment="1">
      <alignment horizontal="center" vertical="center"/>
    </xf>
    <xf numFmtId="0" fontId="34" fillId="0" borderId="8" xfId="0" applyFont="1" applyBorder="1" applyAlignment="1">
      <alignment horizontal="center" vertical="center"/>
    </xf>
    <xf numFmtId="0" fontId="34" fillId="0" borderId="0" xfId="0" applyFont="1" applyBorder="1" applyAlignment="1">
      <alignment horizontal="center" vertical="center"/>
    </xf>
    <xf numFmtId="0" fontId="34" fillId="0" borderId="9" xfId="0" applyFont="1" applyBorder="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left"/>
    </xf>
    <xf numFmtId="0" fontId="5" fillId="0" borderId="0" xfId="0" applyFont="1" applyAlignment="1">
      <alignment horizontal="left" vertical="center"/>
    </xf>
    <xf numFmtId="0" fontId="35" fillId="0" borderId="31" xfId="0" applyFont="1" applyBorder="1" applyAlignment="1">
      <alignment horizontal="left" vertical="center" wrapText="1"/>
    </xf>
    <xf numFmtId="0" fontId="35" fillId="0" borderId="32" xfId="0" applyFont="1" applyBorder="1" applyAlignment="1">
      <alignment horizontal="left" vertical="center" wrapText="1"/>
    </xf>
    <xf numFmtId="0" fontId="35" fillId="0" borderId="33" xfId="0" applyFont="1" applyBorder="1" applyAlignment="1">
      <alignment horizontal="left" vertical="center" wrapText="1"/>
    </xf>
    <xf numFmtId="0" fontId="35" fillId="0" borderId="34" xfId="0" applyFont="1" applyBorder="1" applyAlignment="1">
      <alignment horizontal="left" vertical="center" wrapText="1"/>
    </xf>
    <xf numFmtId="0" fontId="35" fillId="0" borderId="0" xfId="0" applyFont="1" applyBorder="1" applyAlignment="1">
      <alignment horizontal="left" vertical="center" wrapText="1"/>
    </xf>
    <xf numFmtId="0" fontId="35" fillId="0" borderId="29" xfId="0" applyFont="1" applyBorder="1" applyAlignment="1">
      <alignment horizontal="left" vertical="center" wrapText="1"/>
    </xf>
    <xf numFmtId="0" fontId="35" fillId="0" borderId="35" xfId="0" applyFont="1" applyBorder="1" applyAlignment="1">
      <alignment horizontal="left" vertical="center" wrapText="1"/>
    </xf>
    <xf numFmtId="0" fontId="35" fillId="0" borderId="36" xfId="0" applyFont="1" applyBorder="1" applyAlignment="1">
      <alignment horizontal="left" vertical="center" wrapText="1"/>
    </xf>
    <xf numFmtId="0" fontId="35" fillId="0" borderId="37" xfId="0" applyFont="1" applyBorder="1" applyAlignment="1">
      <alignment horizontal="left" vertical="center" wrapText="1"/>
    </xf>
    <xf numFmtId="0" fontId="12" fillId="2" borderId="0" xfId="0" applyFont="1" applyFill="1" applyAlignment="1">
      <alignment horizontal="center" vertic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0" fillId="0" borderId="8" xfId="0" applyBorder="1" applyAlignment="1">
      <alignment horizontal="center"/>
    </xf>
    <xf numFmtId="0" fontId="0" fillId="0" borderId="0" xfId="0" applyBorder="1" applyAlignment="1">
      <alignment horizontal="center"/>
    </xf>
    <xf numFmtId="0" fontId="0" fillId="0" borderId="9" xfId="0"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9" fillId="6" borderId="0" xfId="0" applyFont="1" applyFill="1" applyBorder="1" applyAlignment="1">
      <alignment horizontal="center" vertical="center" wrapText="1"/>
    </xf>
    <xf numFmtId="0" fontId="19" fillId="0" borderId="1" xfId="0" applyFont="1" applyFill="1" applyBorder="1" applyAlignment="1">
      <alignment horizontal="right" vertical="center" wrapText="1"/>
    </xf>
    <xf numFmtId="165" fontId="42" fillId="0" borderId="0" xfId="0" applyNumberFormat="1" applyFont="1" applyFill="1" applyBorder="1" applyAlignment="1">
      <alignment horizontal="center" vertical="center"/>
    </xf>
    <xf numFmtId="165" fontId="42" fillId="0" borderId="36" xfId="0" applyNumberFormat="1" applyFont="1" applyFill="1" applyBorder="1" applyAlignment="1">
      <alignment horizontal="center" vertical="center"/>
    </xf>
    <xf numFmtId="0" fontId="3" fillId="2" borderId="0" xfId="0" applyFont="1" applyFill="1" applyAlignment="1">
      <alignment horizontal="left" vertical="center"/>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2" fillId="5" borderId="22" xfId="0" applyFont="1" applyFill="1" applyBorder="1" applyAlignment="1">
      <alignment horizontal="center" vertical="center" wrapText="1"/>
    </xf>
    <xf numFmtId="0" fontId="2" fillId="5" borderId="38" xfId="0" applyFont="1" applyFill="1" applyBorder="1" applyAlignment="1">
      <alignment horizontal="center" vertical="center" wrapText="1"/>
    </xf>
    <xf numFmtId="0" fontId="2" fillId="5" borderId="39" xfId="0" applyFont="1" applyFill="1" applyBorder="1" applyAlignment="1">
      <alignment horizontal="center" vertical="center" wrapText="1"/>
    </xf>
    <xf numFmtId="0" fontId="2" fillId="2" borderId="0" xfId="0" applyFont="1" applyFill="1" applyAlignment="1">
      <alignment horizontal="center" vertical="center" wrapText="1"/>
    </xf>
    <xf numFmtId="0" fontId="14" fillId="2" borderId="0" xfId="0" applyFont="1" applyFill="1" applyAlignment="1">
      <alignment horizontal="left" vertical="center" wrapText="1"/>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2" fillId="5" borderId="17" xfId="0" applyFont="1" applyFill="1" applyBorder="1" applyAlignment="1">
      <alignment horizontal="center" vertical="center" wrapText="1"/>
    </xf>
    <xf numFmtId="0" fontId="2" fillId="5" borderId="25"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5" borderId="24" xfId="0" applyFont="1" applyFill="1" applyBorder="1" applyAlignment="1">
      <alignment horizontal="center" vertical="center" wrapText="1"/>
    </xf>
    <xf numFmtId="0" fontId="30" fillId="2" borderId="0" xfId="0" applyFont="1" applyFill="1" applyAlignment="1">
      <alignment horizontal="center" vertical="center"/>
    </xf>
    <xf numFmtId="0" fontId="3" fillId="2" borderId="0" xfId="0" applyFont="1" applyFill="1" applyAlignment="1">
      <alignment horizontal="left" vertical="center" wrapText="1"/>
    </xf>
    <xf numFmtId="0" fontId="32" fillId="0" borderId="26" xfId="0" applyFont="1" applyBorder="1" applyAlignment="1">
      <alignment horizontal="center" vertical="center"/>
    </xf>
    <xf numFmtId="0" fontId="32" fillId="0" borderId="27" xfId="0" applyFont="1" applyBorder="1" applyAlignment="1">
      <alignment horizontal="center" vertical="center"/>
    </xf>
    <xf numFmtId="0" fontId="32" fillId="0" borderId="28" xfId="0" applyFont="1" applyBorder="1" applyAlignment="1">
      <alignment horizontal="center" vertical="center"/>
    </xf>
  </cellXfs>
  <cellStyles count="5">
    <cellStyle name="Lien hypertexte" xfId="3" builtinId="8"/>
    <cellStyle name="Milliers 2" xfId="2" xr:uid="{00000000-0005-0000-0000-000001000000}"/>
    <cellStyle name="Monétaire" xfId="4" builtinId="4"/>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30</xdr:row>
      <xdr:rowOff>188595</xdr:rowOff>
    </xdr:from>
    <xdr:to>
      <xdr:col>4</xdr:col>
      <xdr:colOff>396240</xdr:colOff>
      <xdr:row>33</xdr:row>
      <xdr:rowOff>15240</xdr:rowOff>
    </xdr:to>
    <xdr:pic>
      <xdr:nvPicPr>
        <xdr:cNvPr id="3" name="Graphique 624" descr="Sirène avec un remplissage uni">
          <a:extLst>
            <a:ext uri="{FF2B5EF4-FFF2-40B4-BE49-F238E27FC236}">
              <a16:creationId xmlns:a16="http://schemas.microsoft.com/office/drawing/2014/main" id="{20C47C5D-2266-41E2-97DC-25FEA9A8CE8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entreprendre.service-public.fr/vosdroits/F22576" TargetMode="External"/><Relationship Id="rId1" Type="http://schemas.openxmlformats.org/officeDocument/2006/relationships/hyperlink" Target="https://www.economie.gouv.fr/entreprises/taxe-salaires"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5">
    <pageSetUpPr fitToPage="1"/>
  </sheetPr>
  <dimension ref="B1:K39"/>
  <sheetViews>
    <sheetView showGridLines="0" workbookViewId="0">
      <selection activeCell="L29" sqref="L29"/>
    </sheetView>
  </sheetViews>
  <sheetFormatPr baseColWidth="10" defaultRowHeight="15" x14ac:dyDescent="0.25"/>
  <cols>
    <col min="1" max="1" width="5.85546875" customWidth="1"/>
  </cols>
  <sheetData>
    <row r="1" spans="2:11" x14ac:dyDescent="0.25">
      <c r="J1" s="194"/>
    </row>
    <row r="2" spans="2:11" ht="15.75" thickBot="1" x14ac:dyDescent="0.3"/>
    <row r="3" spans="2:11" x14ac:dyDescent="0.25">
      <c r="G3" s="221" t="s">
        <v>148</v>
      </c>
      <c r="H3" s="222"/>
      <c r="I3" s="222"/>
      <c r="J3" s="222"/>
      <c r="K3" s="223"/>
    </row>
    <row r="4" spans="2:11" x14ac:dyDescent="0.25">
      <c r="G4" s="224"/>
      <c r="H4" s="225"/>
      <c r="I4" s="225"/>
      <c r="J4" s="225"/>
      <c r="K4" s="226"/>
    </row>
    <row r="5" spans="2:11" ht="15.75" thickBot="1" x14ac:dyDescent="0.3">
      <c r="G5" s="227"/>
      <c r="H5" s="228"/>
      <c r="I5" s="228"/>
      <c r="J5" s="228"/>
      <c r="K5" s="229"/>
    </row>
    <row r="7" spans="2:11" x14ac:dyDescent="0.25">
      <c r="B7" s="238" t="s">
        <v>116</v>
      </c>
      <c r="C7" s="238"/>
      <c r="D7" s="238"/>
      <c r="E7" s="238"/>
      <c r="F7" s="238"/>
      <c r="G7" s="238"/>
      <c r="H7" s="238"/>
      <c r="I7" s="238"/>
      <c r="J7" s="238"/>
      <c r="K7" s="238"/>
    </row>
    <row r="9" spans="2:11" x14ac:dyDescent="0.25">
      <c r="B9" s="239" t="s">
        <v>117</v>
      </c>
      <c r="C9" s="239"/>
      <c r="D9" s="239"/>
      <c r="E9" s="239"/>
      <c r="F9" s="239"/>
      <c r="G9" s="239"/>
      <c r="H9" s="239"/>
      <c r="I9" s="239"/>
      <c r="J9" s="239"/>
      <c r="K9" s="239"/>
    </row>
    <row r="10" spans="2:11" x14ac:dyDescent="0.25">
      <c r="B10" s="239" t="s">
        <v>118</v>
      </c>
      <c r="C10" s="239"/>
      <c r="D10" s="239"/>
      <c r="E10" s="239"/>
      <c r="F10" s="239"/>
      <c r="G10" s="239"/>
      <c r="H10" s="239"/>
      <c r="I10" s="239"/>
      <c r="J10" s="239"/>
      <c r="K10" s="239"/>
    </row>
    <row r="11" spans="2:11" x14ac:dyDescent="0.25">
      <c r="B11" s="22"/>
    </row>
    <row r="12" spans="2:11" x14ac:dyDescent="0.25">
      <c r="B12" s="32" t="s">
        <v>123</v>
      </c>
      <c r="D12" s="240" t="s">
        <v>124</v>
      </c>
      <c r="E12" s="240"/>
      <c r="F12" s="240"/>
      <c r="G12" s="240"/>
      <c r="H12" s="240"/>
      <c r="I12" s="240"/>
      <c r="J12" s="240"/>
      <c r="K12" s="240"/>
    </row>
    <row r="13" spans="2:11" x14ac:dyDescent="0.25">
      <c r="B13" s="22"/>
      <c r="D13" s="241" t="s">
        <v>126</v>
      </c>
      <c r="E13" s="241"/>
      <c r="F13" s="241"/>
      <c r="G13" s="241"/>
      <c r="H13" s="241"/>
      <c r="I13" s="241"/>
      <c r="J13" s="241"/>
      <c r="K13" s="241"/>
    </row>
    <row r="14" spans="2:11" x14ac:dyDescent="0.25">
      <c r="B14" s="32" t="s">
        <v>125</v>
      </c>
      <c r="D14" s="231" t="s">
        <v>130</v>
      </c>
      <c r="E14" s="231"/>
      <c r="F14" s="231"/>
      <c r="G14" s="231"/>
      <c r="H14" s="231"/>
      <c r="I14" s="231"/>
      <c r="J14" s="231"/>
      <c r="K14" s="231"/>
    </row>
    <row r="15" spans="2:11" x14ac:dyDescent="0.25">
      <c r="B15" s="22"/>
      <c r="D15" s="231"/>
      <c r="E15" s="231"/>
      <c r="F15" s="231"/>
      <c r="G15" s="231"/>
      <c r="H15" s="231"/>
      <c r="I15" s="231"/>
      <c r="J15" s="231"/>
      <c r="K15" s="231"/>
    </row>
    <row r="16" spans="2:11" x14ac:dyDescent="0.25">
      <c r="B16" s="22"/>
      <c r="D16" s="231" t="s">
        <v>131</v>
      </c>
      <c r="E16" s="231"/>
      <c r="F16" s="231"/>
      <c r="G16" s="231"/>
      <c r="H16" s="231"/>
      <c r="I16" s="231"/>
      <c r="J16" s="231"/>
      <c r="K16" s="231"/>
    </row>
    <row r="17" spans="2:11" x14ac:dyDescent="0.25">
      <c r="B17" s="22"/>
      <c r="D17" s="231"/>
      <c r="E17" s="231"/>
      <c r="F17" s="231"/>
      <c r="G17" s="231"/>
      <c r="H17" s="231"/>
      <c r="I17" s="231"/>
      <c r="J17" s="231"/>
      <c r="K17" s="231"/>
    </row>
    <row r="18" spans="2:11" ht="17.45" customHeight="1" x14ac:dyDescent="0.25">
      <c r="B18" s="22"/>
      <c r="D18" s="231" t="s">
        <v>132</v>
      </c>
      <c r="E18" s="231"/>
      <c r="F18" s="231"/>
      <c r="G18" s="231"/>
      <c r="H18" s="231"/>
      <c r="I18" s="231"/>
      <c r="J18" s="231"/>
      <c r="K18" s="231"/>
    </row>
    <row r="19" spans="2:11" x14ac:dyDescent="0.25">
      <c r="B19" s="22"/>
      <c r="D19" s="231"/>
      <c r="E19" s="231"/>
      <c r="F19" s="231"/>
      <c r="G19" s="231"/>
      <c r="H19" s="231"/>
      <c r="I19" s="231"/>
      <c r="J19" s="231"/>
      <c r="K19" s="231"/>
    </row>
    <row r="20" spans="2:11" x14ac:dyDescent="0.25">
      <c r="B20" s="32" t="s">
        <v>127</v>
      </c>
      <c r="D20" s="13" t="s">
        <v>128</v>
      </c>
      <c r="E20" s="13"/>
      <c r="F20" s="13"/>
      <c r="G20" s="13"/>
      <c r="H20" s="13"/>
      <c r="I20" s="13"/>
      <c r="J20" s="13"/>
      <c r="K20" s="13"/>
    </row>
    <row r="21" spans="2:11" x14ac:dyDescent="0.25">
      <c r="B21" s="22"/>
      <c r="D21" s="13" t="s">
        <v>129</v>
      </c>
      <c r="E21" s="13"/>
      <c r="F21" s="13"/>
      <c r="G21" s="13"/>
      <c r="H21" s="13"/>
      <c r="I21" s="13"/>
      <c r="J21" s="13"/>
      <c r="K21" s="13"/>
    </row>
    <row r="22" spans="2:11" x14ac:dyDescent="0.25">
      <c r="B22" s="22"/>
      <c r="D22" s="231"/>
      <c r="E22" s="231"/>
      <c r="F22" s="231"/>
      <c r="G22" s="231"/>
      <c r="H22" s="231"/>
      <c r="I22" s="231"/>
      <c r="J22" s="231"/>
      <c r="K22" s="231"/>
    </row>
    <row r="23" spans="2:11" x14ac:dyDescent="0.25">
      <c r="B23" s="32" t="s">
        <v>133</v>
      </c>
      <c r="D23" s="231" t="s">
        <v>149</v>
      </c>
      <c r="E23" s="231"/>
      <c r="F23" s="231"/>
      <c r="G23" s="231"/>
      <c r="H23" s="231"/>
      <c r="I23" s="231"/>
      <c r="J23" s="231"/>
      <c r="K23" s="231"/>
    </row>
    <row r="24" spans="2:11" ht="21" customHeight="1" x14ac:dyDescent="0.25">
      <c r="B24" s="22"/>
      <c r="D24" s="231"/>
      <c r="E24" s="231"/>
      <c r="F24" s="231"/>
      <c r="G24" s="231"/>
      <c r="H24" s="231"/>
      <c r="I24" s="231"/>
      <c r="J24" s="231"/>
      <c r="K24" s="231"/>
    </row>
    <row r="25" spans="2:11" ht="30.6" customHeight="1" x14ac:dyDescent="0.25">
      <c r="B25" s="22"/>
      <c r="D25" s="242" t="s">
        <v>150</v>
      </c>
      <c r="E25" s="243"/>
      <c r="F25" s="243"/>
      <c r="G25" s="243"/>
      <c r="H25" s="243"/>
      <c r="I25" s="243"/>
      <c r="J25" s="243"/>
      <c r="K25" s="244"/>
    </row>
    <row r="26" spans="2:11" x14ac:dyDescent="0.25">
      <c r="B26" s="22"/>
      <c r="D26" s="245"/>
      <c r="E26" s="246"/>
      <c r="F26" s="246"/>
      <c r="G26" s="246"/>
      <c r="H26" s="246"/>
      <c r="I26" s="246"/>
      <c r="J26" s="246"/>
      <c r="K26" s="247"/>
    </row>
    <row r="27" spans="2:11" ht="37.35" customHeight="1" x14ac:dyDescent="0.25">
      <c r="B27" s="22"/>
      <c r="D27" s="245"/>
      <c r="E27" s="246"/>
      <c r="F27" s="246"/>
      <c r="G27" s="246"/>
      <c r="H27" s="246"/>
      <c r="I27" s="246"/>
      <c r="J27" s="246"/>
      <c r="K27" s="247"/>
    </row>
    <row r="28" spans="2:11" x14ac:dyDescent="0.25">
      <c r="B28" s="22"/>
      <c r="D28" s="245"/>
      <c r="E28" s="246"/>
      <c r="F28" s="246"/>
      <c r="G28" s="246"/>
      <c r="H28" s="246"/>
      <c r="I28" s="246"/>
      <c r="J28" s="246"/>
      <c r="K28" s="247"/>
    </row>
    <row r="29" spans="2:11" ht="34.35" customHeight="1" x14ac:dyDescent="0.25">
      <c r="B29" s="22"/>
      <c r="D29" s="248"/>
      <c r="E29" s="249"/>
      <c r="F29" s="249"/>
      <c r="G29" s="249"/>
      <c r="H29" s="249"/>
      <c r="I29" s="249"/>
      <c r="J29" s="249"/>
      <c r="K29" s="250"/>
    </row>
    <row r="30" spans="2:11" ht="27.6" customHeight="1" x14ac:dyDescent="0.25">
      <c r="B30" s="230" t="s">
        <v>134</v>
      </c>
      <c r="C30" s="230"/>
      <c r="D30" s="231" t="s">
        <v>135</v>
      </c>
      <c r="E30" s="231"/>
      <c r="F30" s="231"/>
      <c r="G30" s="231"/>
      <c r="H30" s="231"/>
      <c r="I30" s="231"/>
      <c r="J30" s="231"/>
      <c r="K30" s="231"/>
    </row>
    <row r="31" spans="2:11" ht="15.75" thickBot="1" x14ac:dyDescent="0.3"/>
    <row r="32" spans="2:11" x14ac:dyDescent="0.25">
      <c r="B32" s="232" t="s">
        <v>122</v>
      </c>
      <c r="C32" s="233"/>
      <c r="D32" s="233"/>
      <c r="E32" s="233"/>
      <c r="F32" s="233"/>
      <c r="G32" s="233"/>
      <c r="H32" s="233"/>
      <c r="I32" s="233"/>
      <c r="J32" s="233"/>
      <c r="K32" s="234"/>
    </row>
    <row r="33" spans="2:11" x14ac:dyDescent="0.25">
      <c r="B33" s="235"/>
      <c r="C33" s="236"/>
      <c r="D33" s="236"/>
      <c r="E33" s="236"/>
      <c r="F33" s="236"/>
      <c r="G33" s="236"/>
      <c r="H33" s="236"/>
      <c r="I33" s="236"/>
      <c r="J33" s="236"/>
      <c r="K33" s="237"/>
    </row>
    <row r="34" spans="2:11" x14ac:dyDescent="0.25">
      <c r="B34" s="165" t="s">
        <v>119</v>
      </c>
      <c r="C34" s="166"/>
      <c r="D34" s="167" t="s">
        <v>120</v>
      </c>
      <c r="E34" s="167"/>
      <c r="F34" s="167"/>
      <c r="G34" s="167"/>
      <c r="H34" s="167"/>
      <c r="I34" s="167"/>
      <c r="J34" s="167"/>
      <c r="K34" s="168"/>
    </row>
    <row r="35" spans="2:11" x14ac:dyDescent="0.25">
      <c r="B35" s="165" t="s">
        <v>119</v>
      </c>
      <c r="C35" s="169"/>
      <c r="D35" s="167" t="s">
        <v>136</v>
      </c>
      <c r="E35" s="167"/>
      <c r="F35" s="167"/>
      <c r="G35" s="167"/>
      <c r="H35" s="167"/>
      <c r="I35" s="167"/>
      <c r="J35" s="167"/>
      <c r="K35" s="168"/>
    </row>
    <row r="36" spans="2:11" x14ac:dyDescent="0.25">
      <c r="B36" s="165" t="s">
        <v>119</v>
      </c>
      <c r="C36" s="170"/>
      <c r="D36" s="167" t="s">
        <v>121</v>
      </c>
      <c r="E36" s="167"/>
      <c r="F36" s="167"/>
      <c r="G36" s="167"/>
      <c r="H36" s="167"/>
      <c r="I36" s="167"/>
      <c r="J36" s="167"/>
      <c r="K36" s="168"/>
    </row>
    <row r="37" spans="2:11" x14ac:dyDescent="0.25">
      <c r="B37" s="165"/>
      <c r="C37" s="167"/>
      <c r="D37" s="167"/>
      <c r="E37" s="167"/>
      <c r="F37" s="167"/>
      <c r="G37" s="167"/>
      <c r="H37" s="167"/>
      <c r="I37" s="167"/>
      <c r="J37" s="167"/>
      <c r="K37" s="168"/>
    </row>
    <row r="38" spans="2:11" x14ac:dyDescent="0.25">
      <c r="B38" s="186" t="s">
        <v>144</v>
      </c>
      <c r="C38" s="167"/>
      <c r="D38" s="167"/>
      <c r="E38" s="167"/>
      <c r="F38" s="167"/>
      <c r="G38" s="167"/>
      <c r="H38" s="167"/>
      <c r="I38" s="167"/>
      <c r="J38" s="167"/>
      <c r="K38" s="168"/>
    </row>
    <row r="39" spans="2:11" ht="15.75" thickBot="1" x14ac:dyDescent="0.3">
      <c r="B39" s="161"/>
      <c r="C39" s="162"/>
      <c r="D39" s="162"/>
      <c r="E39" s="162"/>
      <c r="F39" s="162"/>
      <c r="G39" s="162"/>
      <c r="H39" s="162"/>
      <c r="I39" s="162"/>
      <c r="J39" s="162"/>
      <c r="K39" s="163"/>
    </row>
  </sheetData>
  <mergeCells count="15">
    <mergeCell ref="G3:K5"/>
    <mergeCell ref="B30:C30"/>
    <mergeCell ref="D30:K30"/>
    <mergeCell ref="B32:K33"/>
    <mergeCell ref="B7:K7"/>
    <mergeCell ref="B9:K9"/>
    <mergeCell ref="B10:K10"/>
    <mergeCell ref="D12:K12"/>
    <mergeCell ref="D13:K13"/>
    <mergeCell ref="D14:K15"/>
    <mergeCell ref="D16:K17"/>
    <mergeCell ref="D18:K19"/>
    <mergeCell ref="D22:K22"/>
    <mergeCell ref="D23:K24"/>
    <mergeCell ref="D25:K29"/>
  </mergeCells>
  <pageMargins left="0.7" right="0.7" top="0.75" bottom="0.75" header="0.3" footer="0.3"/>
  <pageSetup paperSize="9" scale="72"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
    <pageSetUpPr fitToPage="1"/>
  </sheetPr>
  <dimension ref="B1:W34"/>
  <sheetViews>
    <sheetView showGridLines="0" workbookViewId="0">
      <selection activeCell="B23" sqref="B23"/>
    </sheetView>
  </sheetViews>
  <sheetFormatPr baseColWidth="10" defaultRowHeight="15" x14ac:dyDescent="0.25"/>
  <cols>
    <col min="1" max="1" width="4" customWidth="1"/>
    <col min="2" max="2" width="37.5703125" customWidth="1"/>
    <col min="3" max="3" width="22.140625" customWidth="1"/>
    <col min="4" max="4" width="37" customWidth="1"/>
    <col min="5" max="10" width="22.140625" customWidth="1"/>
  </cols>
  <sheetData>
    <row r="1" spans="2:23" ht="15.75" thickBot="1" x14ac:dyDescent="0.3">
      <c r="J1" s="1"/>
    </row>
    <row r="2" spans="2:23" x14ac:dyDescent="0.25">
      <c r="C2" s="221" t="s">
        <v>45</v>
      </c>
      <c r="D2" s="222"/>
      <c r="E2" s="223"/>
      <c r="F2" s="54"/>
      <c r="G2" s="54"/>
      <c r="H2" s="54"/>
      <c r="I2" s="42"/>
      <c r="J2" s="1"/>
    </row>
    <row r="3" spans="2:23" x14ac:dyDescent="0.25">
      <c r="C3" s="224"/>
      <c r="D3" s="225"/>
      <c r="E3" s="226"/>
      <c r="F3" s="53"/>
      <c r="G3" s="53"/>
      <c r="H3" s="53"/>
      <c r="I3" s="20"/>
      <c r="J3" s="1"/>
    </row>
    <row r="4" spans="2:23" ht="15.75" thickBot="1" x14ac:dyDescent="0.3">
      <c r="C4" s="227"/>
      <c r="D4" s="228"/>
      <c r="E4" s="229"/>
      <c r="F4" s="54"/>
      <c r="G4" s="54"/>
      <c r="H4" s="54"/>
      <c r="I4" s="42"/>
      <c r="J4" s="1"/>
    </row>
    <row r="5" spans="2:23" x14ac:dyDescent="0.25">
      <c r="J5" s="1"/>
    </row>
    <row r="6" spans="2:23" s="81" customFormat="1" ht="11.25" x14ac:dyDescent="0.25">
      <c r="B6" s="81" t="s">
        <v>154</v>
      </c>
    </row>
    <row r="7" spans="2:23" s="2" customFormat="1" x14ac:dyDescent="0.25"/>
    <row r="8" spans="2:23" s="2" customFormat="1" x14ac:dyDescent="0.25">
      <c r="B8" s="3" t="s">
        <v>0</v>
      </c>
      <c r="C8" s="6" t="str">
        <f>+DEPENSES!B8</f>
        <v>à compléter</v>
      </c>
      <c r="D8" s="6"/>
      <c r="E8" s="6"/>
      <c r="F8" s="3"/>
      <c r="G8" s="3"/>
      <c r="H8" s="3"/>
      <c r="I8" s="3"/>
      <c r="J8" s="3"/>
      <c r="K8" s="3"/>
      <c r="L8" s="5"/>
      <c r="M8" s="5"/>
      <c r="N8" s="5"/>
      <c r="O8" s="5"/>
      <c r="P8" s="3"/>
      <c r="Q8" s="3"/>
      <c r="R8" s="3"/>
      <c r="S8" s="3"/>
      <c r="T8" s="3"/>
      <c r="U8" s="3"/>
      <c r="V8" s="3"/>
      <c r="W8" s="3"/>
    </row>
    <row r="9" spans="2:23" s="2" customFormat="1" x14ac:dyDescent="0.25">
      <c r="B9" s="3" t="s">
        <v>2</v>
      </c>
      <c r="C9" s="6" t="str">
        <f>DEPENSES!B9</f>
        <v>à compléter</v>
      </c>
      <c r="D9" s="6"/>
      <c r="E9" s="6"/>
      <c r="F9" s="3"/>
      <c r="G9" s="3"/>
      <c r="H9" s="3"/>
      <c r="I9" s="3"/>
      <c r="J9" s="3"/>
      <c r="K9" s="3"/>
      <c r="L9" s="3"/>
      <c r="M9" s="3"/>
      <c r="N9" s="3"/>
      <c r="O9" s="3"/>
      <c r="P9" s="3"/>
      <c r="Q9" s="3"/>
      <c r="R9" s="3"/>
      <c r="S9" s="3"/>
      <c r="T9" s="3"/>
      <c r="U9" s="3"/>
      <c r="V9" s="3"/>
      <c r="W9" s="3"/>
    </row>
    <row r="10" spans="2:23" s="2" customFormat="1" x14ac:dyDescent="0.25">
      <c r="B10" s="3" t="s">
        <v>3</v>
      </c>
      <c r="C10" s="6" t="str">
        <f>DEPENSES!B10</f>
        <v>à compléter (SUD*****)</v>
      </c>
      <c r="D10" s="6"/>
      <c r="E10" s="6"/>
      <c r="F10" s="3"/>
      <c r="G10" s="3"/>
      <c r="H10" s="3"/>
      <c r="I10" s="3"/>
      <c r="J10" s="3"/>
      <c r="K10" s="3"/>
      <c r="L10" s="3"/>
      <c r="M10" s="3"/>
      <c r="N10" s="3"/>
      <c r="O10" s="3"/>
      <c r="P10" s="3"/>
      <c r="Q10" s="3"/>
      <c r="R10" s="3"/>
      <c r="S10" s="3"/>
      <c r="T10" s="3"/>
      <c r="U10" s="3"/>
      <c r="V10" s="3"/>
      <c r="W10" s="3"/>
    </row>
    <row r="11" spans="2:23" s="2" customFormat="1" x14ac:dyDescent="0.25">
      <c r="B11" s="3" t="str">
        <f>+DEPENSES!A14</f>
        <v xml:space="preserve">Le projet est déclaré </v>
      </c>
      <c r="C11" s="6" t="str">
        <f>+DEPENSES!B14</f>
        <v>Choisir ici</v>
      </c>
      <c r="D11" s="6"/>
      <c r="E11" s="6"/>
      <c r="F11" s="3"/>
      <c r="G11" s="3"/>
      <c r="H11" s="3"/>
      <c r="I11" s="3"/>
      <c r="J11" s="3"/>
      <c r="K11" s="3"/>
      <c r="L11" s="3"/>
      <c r="M11" s="3"/>
      <c r="N11" s="3"/>
      <c r="O11" s="3"/>
      <c r="P11" s="3"/>
      <c r="Q11" s="3"/>
      <c r="R11" s="3"/>
      <c r="S11" s="3"/>
      <c r="T11" s="3"/>
      <c r="U11" s="3"/>
      <c r="V11" s="3"/>
      <c r="W11" s="3"/>
    </row>
    <row r="12" spans="2:23" x14ac:dyDescent="0.25">
      <c r="J12" s="1"/>
    </row>
    <row r="13" spans="2:23" ht="18.75" x14ac:dyDescent="0.25">
      <c r="B13" s="251" t="s">
        <v>19</v>
      </c>
      <c r="C13" s="251"/>
      <c r="D13" s="251"/>
      <c r="E13" s="251"/>
      <c r="F13" s="37"/>
      <c r="G13" s="37"/>
      <c r="H13" s="37"/>
      <c r="I13" s="37"/>
      <c r="J13" s="37"/>
      <c r="K13" s="37"/>
    </row>
    <row r="14" spans="2:23" ht="18.75" x14ac:dyDescent="0.25">
      <c r="B14" s="36"/>
      <c r="C14" s="36"/>
      <c r="D14" s="36"/>
      <c r="E14" s="36"/>
      <c r="F14" s="36"/>
      <c r="G14" s="36"/>
      <c r="H14" s="36"/>
      <c r="I14" s="36"/>
      <c r="J14" s="36"/>
      <c r="K14" s="36"/>
    </row>
    <row r="15" spans="2:23" x14ac:dyDescent="0.25">
      <c r="B15" s="94" t="s">
        <v>66</v>
      </c>
    </row>
    <row r="16" spans="2:23" ht="15.75" thickBot="1" x14ac:dyDescent="0.3"/>
    <row r="17" spans="2:7" ht="30.75" thickBot="1" x14ac:dyDescent="0.3">
      <c r="B17" s="28" t="s">
        <v>44</v>
      </c>
      <c r="C17" s="29" t="s">
        <v>9</v>
      </c>
      <c r="D17" s="29" t="s">
        <v>43</v>
      </c>
      <c r="E17" s="31" t="s">
        <v>9</v>
      </c>
    </row>
    <row r="18" spans="2:7" ht="28.5" customHeight="1" x14ac:dyDescent="0.25">
      <c r="B18" s="89" t="str">
        <f>DEPENSES!A23</f>
        <v>FRAIS DE PERSONNEL
(Renseigner "DETAIL RH")</v>
      </c>
      <c r="C18" s="55">
        <f>DEPENSES!F23</f>
        <v>172607.34287492221</v>
      </c>
      <c r="D18" s="91" t="s">
        <v>33</v>
      </c>
      <c r="E18" s="55">
        <f>+RESSOURCES!H18</f>
        <v>86303.671437461104</v>
      </c>
      <c r="G18" s="182"/>
    </row>
    <row r="19" spans="2:7" ht="28.5" customHeight="1" x14ac:dyDescent="0.25">
      <c r="B19" s="90" t="str">
        <f>DEPENSES!A24</f>
        <v>Choisir ici la catégorie de dépenses autorisées par l'AAP</v>
      </c>
      <c r="C19" s="45">
        <f>DEPENSES!F24</f>
        <v>0</v>
      </c>
      <c r="D19" s="92" t="s">
        <v>35</v>
      </c>
      <c r="E19" s="45">
        <f>+RESSOURCES!H19+RESSOURCES!H20+RESSOURCES!H21</f>
        <v>0</v>
      </c>
      <c r="G19" s="183"/>
    </row>
    <row r="20" spans="2:7" ht="28.5" customHeight="1" x14ac:dyDescent="0.25">
      <c r="B20" s="90" t="str">
        <f>DEPENSES!A32</f>
        <v>Choisir ici la catégorie de dépenses autorisées par l'AAP</v>
      </c>
      <c r="C20" s="45">
        <f>DEPENSES!F32</f>
        <v>0</v>
      </c>
      <c r="D20" s="93" t="s">
        <v>96</v>
      </c>
      <c r="E20" s="45">
        <f>+RESSOURCES!H22</f>
        <v>0</v>
      </c>
    </row>
    <row r="21" spans="2:7" ht="28.5" customHeight="1" x14ac:dyDescent="0.25">
      <c r="B21" s="90" t="str">
        <f>DEPENSES!A40</f>
        <v xml:space="preserve">DEPENSES DE FONCTIONNEMENT 
(Frais généraux) </v>
      </c>
      <c r="C21" s="45">
        <f>DEPENSES!F40</f>
        <v>0</v>
      </c>
      <c r="D21" s="93" t="s">
        <v>36</v>
      </c>
      <c r="E21" s="45">
        <f>+RESSOURCES!H23+RESSOURCES!H24+RESSOURCES!H25</f>
        <v>0</v>
      </c>
    </row>
    <row r="22" spans="2:7" ht="28.5" customHeight="1" x14ac:dyDescent="0.25">
      <c r="B22" s="196" t="e">
        <f>DEPENSES!#REF!</f>
        <v>#REF!</v>
      </c>
      <c r="C22" s="45" t="e">
        <f>DEPENSES!#REF!</f>
        <v>#REF!</v>
      </c>
      <c r="D22" s="93" t="s">
        <v>37</v>
      </c>
      <c r="E22" s="45">
        <f>+RESSOURCES!H26+RESSOURCES!H27+RESSOURCES!H28</f>
        <v>0</v>
      </c>
    </row>
    <row r="23" spans="2:7" ht="28.5" customHeight="1" x14ac:dyDescent="0.25">
      <c r="B23" s="179"/>
      <c r="C23" s="180"/>
      <c r="D23" s="40" t="s">
        <v>30</v>
      </c>
      <c r="E23" s="45">
        <f>+RESSOURCES!H29</f>
        <v>86303.671437461104</v>
      </c>
    </row>
    <row r="24" spans="2:7" ht="28.5" customHeight="1" x14ac:dyDescent="0.25">
      <c r="B24" s="179"/>
      <c r="C24" s="180"/>
      <c r="D24" s="93" t="s">
        <v>38</v>
      </c>
      <c r="E24" s="45">
        <f>+RESSOURCES!H30+RESSOURCES!H31</f>
        <v>0</v>
      </c>
    </row>
    <row r="25" spans="2:7" ht="28.5" customHeight="1" x14ac:dyDescent="0.25">
      <c r="B25" s="179"/>
      <c r="C25" s="180"/>
      <c r="D25" s="40" t="s">
        <v>31</v>
      </c>
      <c r="E25" s="45">
        <f>+RESSOURCES!H32</f>
        <v>0</v>
      </c>
    </row>
    <row r="26" spans="2:7" ht="28.5" customHeight="1" x14ac:dyDescent="0.25">
      <c r="B26" s="179"/>
      <c r="C26" s="180"/>
      <c r="D26" s="93" t="s">
        <v>32</v>
      </c>
      <c r="E26" s="45">
        <f>+RESSOURCES!H33</f>
        <v>86303.671437461104</v>
      </c>
    </row>
    <row r="27" spans="2:7" ht="28.5" customHeight="1" thickBot="1" x14ac:dyDescent="0.3">
      <c r="B27" s="179"/>
      <c r="C27" s="180"/>
      <c r="D27" s="92" t="s">
        <v>46</v>
      </c>
      <c r="E27" s="45">
        <f>+RESSOURCES!H34</f>
        <v>0</v>
      </c>
    </row>
    <row r="28" spans="2:7" ht="28.5" customHeight="1" thickBot="1" x14ac:dyDescent="0.3">
      <c r="B28" s="56" t="s">
        <v>42</v>
      </c>
      <c r="C28" s="57">
        <f>DEPENSES!F48</f>
        <v>172607.34287492221</v>
      </c>
      <c r="D28" s="58" t="s">
        <v>34</v>
      </c>
      <c r="E28" s="59">
        <f>+RESSOURCES!H35</f>
        <v>172607.34287492221</v>
      </c>
    </row>
    <row r="29" spans="2:7" ht="28.5" customHeight="1" x14ac:dyDescent="0.25">
      <c r="D29" s="49"/>
    </row>
    <row r="30" spans="2:7" x14ac:dyDescent="0.25">
      <c r="B30" s="71"/>
      <c r="D30" s="72" t="str">
        <f>IF(C28=E28,"Votre plan de financement est équilibré","ATTENTION Votre plan de financement doit être corrigé car il présente une différence entre dépenses et ressources de ")</f>
        <v>Votre plan de financement est équilibré</v>
      </c>
      <c r="E30" s="73">
        <f>+C28-E28</f>
        <v>0</v>
      </c>
    </row>
    <row r="31" spans="2:7" x14ac:dyDescent="0.25">
      <c r="D31" s="49"/>
    </row>
    <row r="32" spans="2:7" x14ac:dyDescent="0.25">
      <c r="D32" s="51"/>
    </row>
    <row r="33" spans="4:4" x14ac:dyDescent="0.25">
      <c r="D33" s="52"/>
    </row>
    <row r="34" spans="4:4" x14ac:dyDescent="0.25">
      <c r="D34" s="50" t="s">
        <v>34</v>
      </c>
    </row>
  </sheetData>
  <mergeCells count="2">
    <mergeCell ref="B13:E13"/>
    <mergeCell ref="C2:E4"/>
  </mergeCells>
  <pageMargins left="0.7" right="0.7" top="0.75" bottom="0.75" header="0.3" footer="0.3"/>
  <pageSetup paperSize="9" scale="75"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
    <tabColor theme="7" tint="0.79998168889431442"/>
    <pageSetUpPr fitToPage="1"/>
  </sheetPr>
  <dimension ref="A1:V71"/>
  <sheetViews>
    <sheetView showGridLines="0" tabSelected="1" zoomScale="80" zoomScaleNormal="80" workbookViewId="0">
      <selection activeCell="D55" sqref="D55:D56"/>
    </sheetView>
  </sheetViews>
  <sheetFormatPr baseColWidth="10" defaultRowHeight="15" x14ac:dyDescent="0.25"/>
  <cols>
    <col min="1" max="1" width="45.42578125" style="8" customWidth="1"/>
    <col min="2" max="2" width="43.5703125" customWidth="1"/>
    <col min="3" max="3" width="33.140625" customWidth="1"/>
    <col min="4" max="4" width="33" customWidth="1"/>
    <col min="5" max="5" width="31.42578125" customWidth="1"/>
    <col min="6" max="6" width="34.7109375" customWidth="1"/>
    <col min="7" max="7" width="22.42578125" customWidth="1"/>
    <col min="8" max="8" width="27.140625" customWidth="1"/>
    <col min="9" max="10" width="22.42578125" customWidth="1"/>
  </cols>
  <sheetData>
    <row r="1" spans="1:22" ht="15.75" thickBot="1" x14ac:dyDescent="0.3"/>
    <row r="2" spans="1:22" x14ac:dyDescent="0.25">
      <c r="C2" s="252" t="s">
        <v>4</v>
      </c>
      <c r="D2" s="253"/>
      <c r="E2" s="253"/>
      <c r="F2" s="253"/>
      <c r="G2" s="254"/>
    </row>
    <row r="3" spans="1:22" x14ac:dyDescent="0.25">
      <c r="C3" s="255"/>
      <c r="D3" s="256"/>
      <c r="E3" s="256"/>
      <c r="F3" s="256"/>
      <c r="G3" s="257"/>
    </row>
    <row r="4" spans="1:22" ht="15.75" thickBot="1" x14ac:dyDescent="0.3">
      <c r="C4" s="258"/>
      <c r="D4" s="259"/>
      <c r="E4" s="259"/>
      <c r="F4" s="259"/>
      <c r="G4" s="260"/>
    </row>
    <row r="6" spans="1:22" s="2" customFormat="1" x14ac:dyDescent="0.25">
      <c r="A6" s="82" t="str">
        <f>SYNTHESE!B6</f>
        <v>Version 4 - AVRIL 2023</v>
      </c>
    </row>
    <row r="7" spans="1:22" s="2" customFormat="1" x14ac:dyDescent="0.25">
      <c r="A7" s="9"/>
      <c r="I7" s="3"/>
      <c r="J7" s="3"/>
    </row>
    <row r="8" spans="1:22" s="2" customFormat="1" x14ac:dyDescent="0.25">
      <c r="A8" s="99" t="s">
        <v>0</v>
      </c>
      <c r="B8" s="4" t="s">
        <v>1</v>
      </c>
      <c r="C8" s="4"/>
      <c r="D8" s="4"/>
      <c r="E8" s="4"/>
      <c r="F8" s="4"/>
      <c r="G8" s="4"/>
      <c r="H8" s="4"/>
      <c r="I8" s="3"/>
      <c r="J8" s="3"/>
      <c r="K8" s="5"/>
      <c r="L8" s="5"/>
      <c r="M8" s="5"/>
      <c r="N8" s="5"/>
      <c r="O8" s="3"/>
      <c r="P8" s="3"/>
      <c r="Q8" s="3"/>
      <c r="R8" s="3"/>
      <c r="S8" s="3"/>
      <c r="T8" s="3"/>
      <c r="U8" s="3"/>
      <c r="V8" s="3"/>
    </row>
    <row r="9" spans="1:22" s="2" customFormat="1" x14ac:dyDescent="0.25">
      <c r="A9" s="99" t="s">
        <v>92</v>
      </c>
      <c r="B9" s="4" t="s">
        <v>1</v>
      </c>
      <c r="C9" s="4"/>
      <c r="D9" s="4"/>
      <c r="E9" s="4"/>
      <c r="F9" s="4"/>
      <c r="G9" s="4"/>
      <c r="H9" s="4"/>
      <c r="I9" s="3"/>
      <c r="J9" s="3"/>
      <c r="K9" s="3"/>
      <c r="L9" s="3"/>
      <c r="M9" s="3"/>
      <c r="N9" s="3"/>
      <c r="O9" s="3"/>
      <c r="P9" s="3"/>
      <c r="Q9" s="3"/>
      <c r="R9" s="3"/>
      <c r="S9" s="3"/>
      <c r="T9" s="3"/>
      <c r="U9" s="3"/>
      <c r="V9" s="3"/>
    </row>
    <row r="10" spans="1:22" s="2" customFormat="1" ht="26.25" x14ac:dyDescent="0.25">
      <c r="A10" s="100" t="s">
        <v>72</v>
      </c>
      <c r="B10" s="4" t="s">
        <v>151</v>
      </c>
      <c r="C10" s="4"/>
      <c r="D10" s="4"/>
      <c r="E10" s="4"/>
      <c r="F10" s="4"/>
      <c r="G10" s="4"/>
      <c r="H10" s="4"/>
      <c r="I10" s="3"/>
      <c r="J10" s="3"/>
      <c r="K10" s="3"/>
      <c r="L10" s="3"/>
      <c r="M10" s="3"/>
      <c r="N10" s="3"/>
      <c r="O10" s="3"/>
      <c r="P10" s="3"/>
      <c r="Q10" s="3"/>
      <c r="R10" s="3"/>
      <c r="S10" s="3"/>
      <c r="T10" s="3"/>
      <c r="U10" s="3"/>
      <c r="V10" s="3"/>
    </row>
    <row r="11" spans="1:22" x14ac:dyDescent="0.25">
      <c r="A11" s="265" t="s">
        <v>69</v>
      </c>
      <c r="B11" s="265"/>
      <c r="C11" s="172" t="s">
        <v>70</v>
      </c>
      <c r="D11" s="97">
        <v>1</v>
      </c>
      <c r="E11" s="105"/>
    </row>
    <row r="12" spans="1:22" x14ac:dyDescent="0.25">
      <c r="A12" s="265"/>
      <c r="B12" s="265"/>
      <c r="C12" s="173" t="s">
        <v>71</v>
      </c>
      <c r="D12" s="98">
        <v>1</v>
      </c>
      <c r="E12" s="106"/>
    </row>
    <row r="13" spans="1:22" s="19" customFormat="1" x14ac:dyDescent="0.25">
      <c r="A13" s="133"/>
      <c r="B13" s="134"/>
      <c r="C13" s="134"/>
    </row>
    <row r="14" spans="1:22" s="19" customFormat="1" x14ac:dyDescent="0.25">
      <c r="A14" s="121" t="s">
        <v>137</v>
      </c>
      <c r="B14" s="135" t="s">
        <v>65</v>
      </c>
      <c r="C14" s="134"/>
    </row>
    <row r="16" spans="1:22" ht="18.75" x14ac:dyDescent="0.25">
      <c r="A16" s="251" t="s">
        <v>19</v>
      </c>
      <c r="B16" s="251"/>
      <c r="C16" s="251"/>
      <c r="D16" s="251"/>
      <c r="E16" s="251"/>
      <c r="F16" s="251"/>
      <c r="G16" s="251"/>
      <c r="H16" s="251"/>
    </row>
    <row r="17" spans="1:8" x14ac:dyDescent="0.25">
      <c r="A17" s="10"/>
    </row>
    <row r="18" spans="1:8" s="86" customFormat="1" x14ac:dyDescent="0.25">
      <c r="A18" s="88" t="s">
        <v>68</v>
      </c>
      <c r="C18" s="95" t="s">
        <v>153</v>
      </c>
      <c r="D18" s="87"/>
      <c r="E18" s="87"/>
      <c r="F18" s="87"/>
      <c r="G18" s="87"/>
      <c r="H18" s="87"/>
    </row>
    <row r="19" spans="1:8" s="86" customFormat="1" x14ac:dyDescent="0.25">
      <c r="A19" s="261" t="s">
        <v>175</v>
      </c>
      <c r="B19" s="261"/>
      <c r="C19" s="261"/>
      <c r="D19" s="261"/>
      <c r="E19" s="261"/>
      <c r="F19" s="261"/>
      <c r="G19" s="261"/>
      <c r="H19" s="261"/>
    </row>
    <row r="20" spans="1:8" s="86" customFormat="1" x14ac:dyDescent="0.25">
      <c r="A20" s="261"/>
      <c r="B20" s="261"/>
      <c r="C20" s="261"/>
      <c r="D20" s="261"/>
      <c r="E20" s="261"/>
      <c r="F20" s="261"/>
      <c r="G20" s="261"/>
      <c r="H20" s="261"/>
    </row>
    <row r="21" spans="1:8" ht="15.75" thickBot="1" x14ac:dyDescent="0.3">
      <c r="A21"/>
    </row>
    <row r="22" spans="1:8" ht="57" customHeight="1" thickBot="1" x14ac:dyDescent="0.3">
      <c r="A22" s="28" t="s">
        <v>6</v>
      </c>
      <c r="B22" s="29" t="s">
        <v>7</v>
      </c>
      <c r="C22" s="29" t="s">
        <v>8</v>
      </c>
      <c r="D22" s="29" t="s">
        <v>11</v>
      </c>
      <c r="E22" s="30" t="s">
        <v>10</v>
      </c>
      <c r="F22" s="29" t="s">
        <v>9</v>
      </c>
      <c r="G22" s="31" t="s">
        <v>95</v>
      </c>
    </row>
    <row r="23" spans="1:8" ht="36.75" customHeight="1" x14ac:dyDescent="0.25">
      <c r="A23" s="175" t="s">
        <v>143</v>
      </c>
      <c r="B23" s="174"/>
      <c r="C23" s="174"/>
      <c r="D23" s="177" t="s">
        <v>65</v>
      </c>
      <c r="E23" s="177" t="s">
        <v>65</v>
      </c>
      <c r="F23" s="129">
        <f>'DETAIL RH'!T28</f>
        <v>172607.34287492221</v>
      </c>
      <c r="G23" s="130">
        <f>F23/$F$48</f>
        <v>1</v>
      </c>
    </row>
    <row r="24" spans="1:8" ht="36.75" customHeight="1" thickBot="1" x14ac:dyDescent="0.3">
      <c r="A24" s="176" t="s">
        <v>64</v>
      </c>
      <c r="B24" s="164"/>
      <c r="C24" s="164"/>
      <c r="D24" s="177"/>
      <c r="E24" s="164"/>
      <c r="F24" s="129">
        <f>SUM(F25:F30)</f>
        <v>0</v>
      </c>
      <c r="G24" s="130">
        <f>F24/$F$48</f>
        <v>0</v>
      </c>
    </row>
    <row r="25" spans="1:8" ht="36.75" customHeight="1" x14ac:dyDescent="0.25">
      <c r="A25" s="171" t="s">
        <v>141</v>
      </c>
      <c r="B25" s="126" t="s">
        <v>93</v>
      </c>
      <c r="C25" s="124"/>
      <c r="D25" s="178"/>
      <c r="E25" s="177" t="s">
        <v>65</v>
      </c>
      <c r="F25" s="125"/>
      <c r="G25" s="178"/>
    </row>
    <row r="26" spans="1:8" ht="36.75" customHeight="1" x14ac:dyDescent="0.25">
      <c r="A26" s="171"/>
      <c r="B26" s="126" t="s">
        <v>93</v>
      </c>
      <c r="C26" s="124"/>
      <c r="D26" s="178"/>
      <c r="E26" s="177"/>
      <c r="F26" s="125"/>
      <c r="G26" s="178"/>
    </row>
    <row r="27" spans="1:8" ht="36.75" customHeight="1" x14ac:dyDescent="0.25">
      <c r="A27" s="171"/>
      <c r="B27" s="126" t="s">
        <v>93</v>
      </c>
      <c r="C27" s="124"/>
      <c r="D27" s="178"/>
      <c r="E27" s="177"/>
      <c r="F27" s="125"/>
      <c r="G27" s="178"/>
    </row>
    <row r="28" spans="1:8" ht="36.75" customHeight="1" x14ac:dyDescent="0.25">
      <c r="A28" s="171"/>
      <c r="B28" s="126" t="s">
        <v>93</v>
      </c>
      <c r="C28" s="124"/>
      <c r="D28" s="178"/>
      <c r="E28" s="177"/>
      <c r="F28" s="125"/>
      <c r="G28" s="178"/>
    </row>
    <row r="29" spans="1:8" ht="36.75" customHeight="1" x14ac:dyDescent="0.25">
      <c r="A29" s="171"/>
      <c r="B29" s="126" t="s">
        <v>93</v>
      </c>
      <c r="C29" s="124"/>
      <c r="D29" s="178"/>
      <c r="E29" s="177"/>
      <c r="F29" s="125"/>
      <c r="G29" s="178"/>
    </row>
    <row r="30" spans="1:8" ht="36.75" customHeight="1" x14ac:dyDescent="0.25">
      <c r="A30" s="171"/>
      <c r="B30" s="126" t="s">
        <v>93</v>
      </c>
      <c r="C30" s="124"/>
      <c r="D30" s="178"/>
      <c r="E30" s="177"/>
      <c r="F30" s="125"/>
      <c r="G30" s="178"/>
    </row>
    <row r="31" spans="1:8" ht="36.75" customHeight="1" x14ac:dyDescent="0.25">
      <c r="A31" s="171"/>
      <c r="B31" s="126" t="s">
        <v>93</v>
      </c>
      <c r="C31" s="124"/>
      <c r="D31" s="178"/>
      <c r="E31" s="177"/>
      <c r="F31" s="125"/>
      <c r="G31" s="178"/>
    </row>
    <row r="32" spans="1:8" ht="36.75" customHeight="1" thickBot="1" x14ac:dyDescent="0.3">
      <c r="A32" s="176" t="s">
        <v>64</v>
      </c>
      <c r="B32" s="164"/>
      <c r="C32" s="164"/>
      <c r="D32" s="177"/>
      <c r="E32" s="164"/>
      <c r="F32" s="128">
        <f>SUM(F33)</f>
        <v>0</v>
      </c>
      <c r="G32" s="131">
        <f>F32/$F$48</f>
        <v>0</v>
      </c>
    </row>
    <row r="33" spans="1:13" ht="36.75" customHeight="1" x14ac:dyDescent="0.25">
      <c r="A33" s="171" t="s">
        <v>141</v>
      </c>
      <c r="B33" s="126" t="s">
        <v>93</v>
      </c>
      <c r="C33" s="43"/>
      <c r="D33" s="178"/>
      <c r="E33" s="177" t="s">
        <v>65</v>
      </c>
      <c r="F33" s="125"/>
      <c r="G33" s="178"/>
    </row>
    <row r="34" spans="1:13" ht="36.75" customHeight="1" x14ac:dyDescent="0.25">
      <c r="A34" s="171"/>
      <c r="B34" s="126" t="s">
        <v>93</v>
      </c>
      <c r="C34" s="124"/>
      <c r="D34" s="178"/>
      <c r="E34" s="177"/>
      <c r="F34" s="125"/>
      <c r="G34" s="178"/>
    </row>
    <row r="35" spans="1:13" ht="36.75" customHeight="1" x14ac:dyDescent="0.25">
      <c r="A35" s="171"/>
      <c r="B35" s="126" t="s">
        <v>93</v>
      </c>
      <c r="C35" s="124"/>
      <c r="D35" s="178"/>
      <c r="E35" s="177"/>
      <c r="F35" s="125"/>
      <c r="G35" s="178"/>
    </row>
    <row r="36" spans="1:13" ht="36.75" customHeight="1" x14ac:dyDescent="0.25">
      <c r="A36" s="171"/>
      <c r="B36" s="126" t="s">
        <v>93</v>
      </c>
      <c r="C36" s="124"/>
      <c r="D36" s="178"/>
      <c r="E36" s="177"/>
      <c r="F36" s="125"/>
      <c r="G36" s="178"/>
    </row>
    <row r="37" spans="1:13" ht="36.75" customHeight="1" x14ac:dyDescent="0.25">
      <c r="A37" s="171"/>
      <c r="B37" s="126" t="s">
        <v>93</v>
      </c>
      <c r="C37" s="124"/>
      <c r="D37" s="178"/>
      <c r="E37" s="177"/>
      <c r="F37" s="125"/>
      <c r="G37" s="178"/>
    </row>
    <row r="38" spans="1:13" ht="36.75" customHeight="1" x14ac:dyDescent="0.25">
      <c r="A38" s="171"/>
      <c r="B38" s="126" t="s">
        <v>93</v>
      </c>
      <c r="C38" s="124"/>
      <c r="D38" s="178"/>
      <c r="E38" s="177"/>
      <c r="F38" s="125"/>
      <c r="G38" s="178"/>
    </row>
    <row r="39" spans="1:13" ht="36.75" customHeight="1" x14ac:dyDescent="0.25">
      <c r="A39" s="171"/>
      <c r="B39" s="126" t="s">
        <v>93</v>
      </c>
      <c r="C39" s="124"/>
      <c r="D39" s="178"/>
      <c r="E39" s="177"/>
      <c r="F39" s="125"/>
      <c r="G39" s="178"/>
    </row>
    <row r="40" spans="1:13" ht="36.75" customHeight="1" thickBot="1" x14ac:dyDescent="0.3">
      <c r="A40" s="176" t="s">
        <v>163</v>
      </c>
      <c r="B40" s="164"/>
      <c r="C40" s="164"/>
      <c r="D40" s="177"/>
      <c r="E40" s="164"/>
      <c r="F40" s="128">
        <f>SUM(F41)</f>
        <v>0</v>
      </c>
      <c r="G40" s="131">
        <f>F40/$F$48</f>
        <v>0</v>
      </c>
    </row>
    <row r="41" spans="1:13" ht="36.75" customHeight="1" x14ac:dyDescent="0.25">
      <c r="A41" s="171" t="s">
        <v>141</v>
      </c>
      <c r="B41" s="126" t="s">
        <v>93</v>
      </c>
      <c r="C41" s="43"/>
      <c r="D41" s="178"/>
      <c r="E41" s="177" t="s">
        <v>65</v>
      </c>
      <c r="F41" s="125"/>
      <c r="G41" s="178"/>
    </row>
    <row r="42" spans="1:13" ht="36.75" customHeight="1" x14ac:dyDescent="0.25">
      <c r="A42" s="171"/>
      <c r="B42" s="126" t="s">
        <v>93</v>
      </c>
      <c r="C42" s="124"/>
      <c r="D42" s="178"/>
      <c r="E42" s="177"/>
      <c r="F42" s="125"/>
      <c r="G42" s="178"/>
    </row>
    <row r="43" spans="1:13" ht="36.75" customHeight="1" x14ac:dyDescent="0.25">
      <c r="A43" s="171"/>
      <c r="B43" s="126" t="s">
        <v>93</v>
      </c>
      <c r="C43" s="124"/>
      <c r="D43" s="178"/>
      <c r="E43" s="177"/>
      <c r="F43" s="125"/>
      <c r="G43" s="178"/>
    </row>
    <row r="44" spans="1:13" ht="36.75" customHeight="1" x14ac:dyDescent="0.25">
      <c r="A44" s="171"/>
      <c r="B44" s="126" t="s">
        <v>93</v>
      </c>
      <c r="C44" s="124"/>
      <c r="D44" s="178"/>
      <c r="E44" s="177"/>
      <c r="F44" s="125"/>
      <c r="G44" s="178"/>
    </row>
    <row r="45" spans="1:13" ht="36.75" customHeight="1" x14ac:dyDescent="0.25">
      <c r="A45" s="171"/>
      <c r="B45" s="126" t="s">
        <v>93</v>
      </c>
      <c r="C45" s="124"/>
      <c r="D45" s="178"/>
      <c r="E45" s="177"/>
      <c r="F45" s="125"/>
      <c r="G45" s="178"/>
    </row>
    <row r="46" spans="1:13" ht="36.75" customHeight="1" x14ac:dyDescent="0.25">
      <c r="A46" s="171"/>
      <c r="B46" s="126" t="s">
        <v>93</v>
      </c>
      <c r="C46" s="124"/>
      <c r="D46" s="178"/>
      <c r="E46" s="177"/>
      <c r="F46" s="125"/>
      <c r="G46" s="178"/>
    </row>
    <row r="47" spans="1:13" ht="36.75" customHeight="1" x14ac:dyDescent="0.25">
      <c r="A47" s="171"/>
      <c r="B47" s="126" t="s">
        <v>93</v>
      </c>
      <c r="C47" s="124"/>
      <c r="D47" s="178"/>
      <c r="E47" s="177"/>
      <c r="F47" s="125"/>
      <c r="G47" s="178"/>
    </row>
    <row r="48" spans="1:13" ht="36.75" customHeight="1" x14ac:dyDescent="0.25">
      <c r="A48" s="16"/>
      <c r="B48" s="12"/>
      <c r="C48" s="12"/>
      <c r="D48" s="12"/>
      <c r="E48" s="132" t="s">
        <v>17</v>
      </c>
      <c r="F48" s="199">
        <f>F23+F24+F32+F40</f>
        <v>172607.34287492221</v>
      </c>
      <c r="G48" s="15"/>
      <c r="H48" s="181"/>
      <c r="I48" s="181"/>
      <c r="J48" s="181"/>
      <c r="K48" s="181"/>
      <c r="L48" s="181"/>
      <c r="M48" s="181"/>
    </row>
    <row r="49" spans="1:13" ht="27.75" customHeight="1" x14ac:dyDescent="0.25">
      <c r="A49" s="16"/>
      <c r="B49" s="12"/>
      <c r="C49" s="12"/>
      <c r="D49" s="12"/>
      <c r="E49" s="12"/>
      <c r="F49" s="17"/>
      <c r="G49" s="18"/>
      <c r="H49" s="181"/>
      <c r="I49" s="181"/>
      <c r="J49" s="181"/>
      <c r="K49" s="181"/>
      <c r="L49" s="181"/>
      <c r="M49" s="181"/>
    </row>
    <row r="50" spans="1:13" ht="27.75" customHeight="1" x14ac:dyDescent="0.25">
      <c r="A50" s="261" t="s">
        <v>174</v>
      </c>
      <c r="B50" s="261"/>
      <c r="C50" s="261"/>
      <c r="D50" s="261"/>
      <c r="E50" s="261"/>
      <c r="F50" s="261"/>
      <c r="G50" s="261"/>
      <c r="H50" s="261"/>
      <c r="I50" s="181"/>
      <c r="J50" s="181"/>
      <c r="K50" s="181"/>
      <c r="L50" s="181"/>
      <c r="M50" s="181"/>
    </row>
    <row r="51" spans="1:13" ht="27.75" customHeight="1" x14ac:dyDescent="0.25">
      <c r="A51" s="261"/>
      <c r="B51" s="261"/>
      <c r="C51" s="261"/>
      <c r="D51" s="261"/>
      <c r="E51" s="261"/>
      <c r="F51" s="261"/>
      <c r="G51" s="261"/>
      <c r="H51" s="261"/>
      <c r="I51" s="181"/>
      <c r="J51" s="181"/>
      <c r="K51" s="181"/>
      <c r="L51" s="181"/>
      <c r="M51" s="181"/>
    </row>
    <row r="52" spans="1:13" ht="27.75" customHeight="1" x14ac:dyDescent="0.25">
      <c r="A52" s="16"/>
      <c r="B52" s="12"/>
      <c r="C52" s="12"/>
      <c r="D52" s="12"/>
      <c r="E52" s="12"/>
      <c r="F52" s="17"/>
      <c r="G52" s="18"/>
      <c r="H52" s="181"/>
      <c r="I52" s="181"/>
      <c r="J52" s="181"/>
      <c r="K52" s="181"/>
      <c r="L52" s="181"/>
      <c r="M52" s="181"/>
    </row>
    <row r="53" spans="1:13" s="8" customFormat="1" ht="57.75" customHeight="1" thickBot="1" x14ac:dyDescent="0.3">
      <c r="A53" s="207" t="s">
        <v>6</v>
      </c>
      <c r="B53" s="207" t="s">
        <v>170</v>
      </c>
      <c r="C53" s="212" t="s">
        <v>165</v>
      </c>
      <c r="D53" s="218" t="s">
        <v>166</v>
      </c>
      <c r="E53" s="207" t="s">
        <v>167</v>
      </c>
      <c r="F53" s="207" t="s">
        <v>168</v>
      </c>
      <c r="G53" s="201"/>
      <c r="H53" s="202"/>
      <c r="I53" s="202"/>
      <c r="J53" s="202"/>
      <c r="K53" s="202"/>
      <c r="L53" s="202"/>
      <c r="M53" s="202"/>
    </row>
    <row r="54" spans="1:13" ht="27.75" customHeight="1" thickBot="1" x14ac:dyDescent="0.3">
      <c r="A54" s="207" t="s">
        <v>169</v>
      </c>
      <c r="B54" s="211" t="s">
        <v>171</v>
      </c>
      <c r="C54" s="214">
        <f>F23</f>
        <v>172607.34287492221</v>
      </c>
      <c r="D54" s="219">
        <f>F23</f>
        <v>172607.34287492221</v>
      </c>
      <c r="E54" s="214"/>
      <c r="F54" s="209">
        <f>F55*0.2</f>
        <v>0</v>
      </c>
      <c r="G54" s="203"/>
      <c r="H54" s="181"/>
      <c r="I54" s="181"/>
      <c r="J54" s="181"/>
      <c r="K54" s="181"/>
      <c r="L54" s="181"/>
      <c r="M54" s="181"/>
    </row>
    <row r="55" spans="1:13" ht="57.75" customHeight="1" thickBot="1" x14ac:dyDescent="0.3">
      <c r="A55" s="207" t="s">
        <v>13</v>
      </c>
      <c r="B55" s="213" t="s">
        <v>172</v>
      </c>
      <c r="C55" s="215"/>
      <c r="D55" s="263">
        <f>D54*0.4</f>
        <v>69042.937149968886</v>
      </c>
      <c r="E55" s="214"/>
      <c r="F55" s="214"/>
      <c r="G55" s="203"/>
      <c r="H55" s="181"/>
      <c r="I55" s="181"/>
      <c r="J55" s="181"/>
      <c r="K55" s="181"/>
      <c r="L55" s="181"/>
      <c r="M55" s="181"/>
    </row>
    <row r="56" spans="1:13" ht="27.75" customHeight="1" x14ac:dyDescent="0.25">
      <c r="A56" s="207" t="s">
        <v>164</v>
      </c>
      <c r="B56" s="210" t="s">
        <v>173</v>
      </c>
      <c r="C56" s="216">
        <f>SUM(C54:C55)*0.15</f>
        <v>25891.10143123833</v>
      </c>
      <c r="D56" s="264"/>
      <c r="E56" s="208">
        <f>(E54+E55)*0.07</f>
        <v>0</v>
      </c>
      <c r="F56" s="209">
        <f>F54*0.15</f>
        <v>0</v>
      </c>
      <c r="G56" s="203"/>
      <c r="H56" s="181"/>
      <c r="I56" s="181"/>
      <c r="J56" s="181"/>
      <c r="K56" s="181"/>
      <c r="L56" s="181"/>
      <c r="M56" s="181"/>
    </row>
    <row r="57" spans="1:13" ht="27.75" customHeight="1" x14ac:dyDescent="0.25">
      <c r="A57" s="262" t="s">
        <v>17</v>
      </c>
      <c r="B57" s="262"/>
      <c r="C57" s="217">
        <f>SUM(C54:C56)</f>
        <v>198498.44430616053</v>
      </c>
      <c r="D57" s="220">
        <f>SUM(D54:D56)</f>
        <v>241650.28002489108</v>
      </c>
      <c r="E57" s="217">
        <f t="shared" ref="E57:F57" si="0">SUM(E54:E56)</f>
        <v>0</v>
      </c>
      <c r="F57" s="217">
        <f t="shared" si="0"/>
        <v>0</v>
      </c>
      <c r="G57" s="203"/>
      <c r="H57" s="181"/>
      <c r="I57" s="181"/>
      <c r="J57" s="181"/>
      <c r="K57" s="181"/>
      <c r="L57" s="181"/>
      <c r="M57" s="181"/>
    </row>
    <row r="58" spans="1:13" s="12" customFormat="1" ht="27.75" customHeight="1" x14ac:dyDescent="0.25">
      <c r="A58" s="204"/>
      <c r="B58" s="53"/>
      <c r="C58" s="205"/>
      <c r="D58" s="205"/>
      <c r="E58" s="205"/>
      <c r="F58" s="205"/>
      <c r="G58" s="206"/>
      <c r="H58" s="200"/>
      <c r="I58" s="200"/>
      <c r="J58" s="200"/>
      <c r="K58" s="200"/>
      <c r="L58" s="200"/>
      <c r="M58" s="200"/>
    </row>
    <row r="59" spans="1:13" ht="36.75" customHeight="1" x14ac:dyDescent="0.25">
      <c r="A59" s="261" t="s">
        <v>176</v>
      </c>
      <c r="B59" s="261"/>
      <c r="C59" s="261"/>
      <c r="D59" s="261"/>
      <c r="E59" s="261"/>
      <c r="F59" s="261"/>
      <c r="G59" s="261"/>
      <c r="H59" s="261"/>
    </row>
    <row r="60" spans="1:13" ht="36.75" customHeight="1" x14ac:dyDescent="0.25">
      <c r="A60" s="261"/>
      <c r="B60" s="261"/>
      <c r="C60" s="261"/>
      <c r="D60" s="261"/>
      <c r="E60" s="261"/>
      <c r="F60" s="261"/>
      <c r="G60" s="261"/>
      <c r="H60" s="261"/>
    </row>
    <row r="61" spans="1:13" ht="36.75" customHeight="1" x14ac:dyDescent="0.25"/>
    <row r="62" spans="1:13" ht="36.75" customHeight="1" x14ac:dyDescent="0.25"/>
    <row r="63" spans="1:13" ht="36.75" customHeight="1" x14ac:dyDescent="0.25"/>
    <row r="64" spans="1:13" ht="36.75" customHeight="1" x14ac:dyDescent="0.25"/>
    <row r="65" ht="36.75" customHeight="1" x14ac:dyDescent="0.25"/>
    <row r="66" ht="36.75" customHeight="1" x14ac:dyDescent="0.25"/>
    <row r="67" ht="36.75" customHeight="1" x14ac:dyDescent="0.25"/>
    <row r="68" ht="36.75" customHeight="1" x14ac:dyDescent="0.25"/>
    <row r="69" ht="36.75" customHeight="1" x14ac:dyDescent="0.25"/>
    <row r="70" ht="36.75" customHeight="1" x14ac:dyDescent="0.25"/>
    <row r="71" ht="36.75" customHeight="1" x14ac:dyDescent="0.25"/>
  </sheetData>
  <mergeCells count="10">
    <mergeCell ref="A57:B57"/>
    <mergeCell ref="D55:D56"/>
    <mergeCell ref="A19:H20"/>
    <mergeCell ref="A11:B12"/>
    <mergeCell ref="A59:H60"/>
    <mergeCell ref="C2:G2"/>
    <mergeCell ref="C3:G3"/>
    <mergeCell ref="C4:G4"/>
    <mergeCell ref="A16:H16"/>
    <mergeCell ref="A50:H51"/>
  </mergeCells>
  <dataValidations count="4">
    <dataValidation type="list" allowBlank="1" showDropDown="1" showInputMessage="1" showErrorMessage="1" sqref="C18" xr:uid="{00000000-0002-0000-0200-000000000000}">
      <formula1>"Taux forfaitaire 15%"</formula1>
    </dataValidation>
    <dataValidation type="list" allowBlank="1" showInputMessage="1" showErrorMessage="1" sqref="B14" xr:uid="{00000000-0002-0000-0200-000001000000}">
      <formula1>"Choisir ici,HT,TTC"</formula1>
    </dataValidation>
    <dataValidation type="list" allowBlank="1" showInputMessage="1" showErrorMessage="1" sqref="E23 E33:E39 E25:E31 E41:E47" xr:uid="{00000000-0002-0000-0200-000002000000}">
      <formula1>"Choisir ici,OUI,NON"</formula1>
    </dataValidation>
    <dataValidation type="list" allowBlank="1" showInputMessage="1" showErrorMessage="1" sqref="D23:D24 D32 D40" xr:uid="{00000000-0002-0000-0200-000003000000}">
      <formula1>"Choisir ici,_,Frais rééls"</formula1>
    </dataValidation>
  </dataValidations>
  <pageMargins left="0.7" right="0.7" top="0.75" bottom="0.75" header="0.3" footer="0.3"/>
  <pageSetup paperSize="9" scale="25"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4000000}">
          <x14:formula1>
            <xm:f>'MENUS CHOIX'!#REF!</xm:f>
          </x14:formula1>
          <xm:sqref>D18:H18</xm:sqref>
        </x14:dataValidation>
        <x14:dataValidation type="list" allowBlank="1" showInputMessage="1" showErrorMessage="1" xr:uid="{00000000-0002-0000-0200-000005000000}">
          <x14:formula1>
            <xm:f>'MENUS CHOIX'!$B$2:$B$6</xm:f>
          </x14:formula1>
          <xm:sqref>A38:A40 A46:A47 A29:A32 A24</xm:sqref>
        </x14:dataValidation>
        <x14:dataValidation type="list" allowBlank="1" showInputMessage="1" showErrorMessage="1" xr:uid="{00000000-0002-0000-0200-000006000000}">
          <x14:formula1>
            <xm:f>'MENUS CHOIX'!$I$3:$I$7</xm:f>
          </x14:formula1>
          <xm:sqref>A25:A28 A41:A45 A33:A37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3">
    <tabColor theme="7" tint="0.79998168889431442"/>
    <pageSetUpPr fitToPage="1"/>
  </sheetPr>
  <dimension ref="B1:BH53"/>
  <sheetViews>
    <sheetView showGridLines="0" zoomScale="80" zoomScaleNormal="80" workbookViewId="0">
      <selection activeCell="D33" sqref="D33"/>
    </sheetView>
  </sheetViews>
  <sheetFormatPr baseColWidth="10" defaultRowHeight="15" x14ac:dyDescent="0.25"/>
  <cols>
    <col min="1" max="1" width="2.5703125" customWidth="1"/>
    <col min="2" max="2" width="28.42578125" customWidth="1"/>
    <col min="3" max="3" width="38" customWidth="1"/>
    <col min="4" max="4" width="23.5703125" customWidth="1"/>
    <col min="5" max="5" width="29.42578125" customWidth="1"/>
    <col min="6" max="7" width="17.85546875" customWidth="1"/>
    <col min="8" max="8" width="9.42578125" customWidth="1"/>
    <col min="9" max="10" width="18" customWidth="1"/>
    <col min="11" max="11" width="10.42578125" customWidth="1"/>
    <col min="12" max="13" width="19.42578125" customWidth="1"/>
    <col min="14" max="14" width="7.5703125" customWidth="1"/>
    <col min="15" max="15" width="10.42578125" customWidth="1"/>
    <col min="16" max="16" width="19.42578125" customWidth="1"/>
    <col min="17" max="17" width="23.42578125" customWidth="1"/>
    <col min="18" max="18" width="6.5703125" customWidth="1"/>
    <col min="19" max="19" width="9.42578125" customWidth="1"/>
    <col min="20" max="20" width="15.5703125" customWidth="1"/>
    <col min="21" max="21" width="24.7109375" customWidth="1"/>
    <col min="22" max="22" width="35.85546875" customWidth="1"/>
  </cols>
  <sheetData>
    <row r="1" spans="2:28" ht="15.75" thickBot="1" x14ac:dyDescent="0.3"/>
    <row r="2" spans="2:28" x14ac:dyDescent="0.25">
      <c r="F2" s="252" t="s">
        <v>16</v>
      </c>
      <c r="G2" s="253"/>
      <c r="H2" s="253"/>
      <c r="I2" s="253"/>
      <c r="J2" s="253"/>
      <c r="K2" s="253"/>
      <c r="L2" s="253"/>
      <c r="M2" s="254"/>
    </row>
    <row r="3" spans="2:28" x14ac:dyDescent="0.25">
      <c r="F3" s="255" t="s">
        <v>152</v>
      </c>
      <c r="G3" s="256"/>
      <c r="H3" s="256"/>
      <c r="I3" s="256"/>
      <c r="J3" s="256"/>
      <c r="K3" s="256"/>
      <c r="L3" s="256"/>
      <c r="M3" s="257"/>
    </row>
    <row r="4" spans="2:28" ht="15.75" thickBot="1" x14ac:dyDescent="0.3">
      <c r="F4" s="274"/>
      <c r="G4" s="275"/>
      <c r="H4" s="275"/>
      <c r="I4" s="275"/>
      <c r="J4" s="275"/>
      <c r="K4" s="275"/>
      <c r="L4" s="275"/>
      <c r="M4" s="276"/>
    </row>
    <row r="6" spans="2:28" s="2" customFormat="1" x14ac:dyDescent="0.25">
      <c r="B6" s="81" t="str">
        <f>SYNTHESE!B6</f>
        <v>Version 4 - AVRIL 2023</v>
      </c>
    </row>
    <row r="7" spans="2:28" s="2" customFormat="1" x14ac:dyDescent="0.25"/>
    <row r="8" spans="2:28" s="2" customFormat="1" x14ac:dyDescent="0.25">
      <c r="B8" s="99" t="s">
        <v>0</v>
      </c>
      <c r="C8" s="6" t="str">
        <f>+DEPENSES!A8</f>
        <v>Intitulé du projet :</v>
      </c>
      <c r="D8" s="6"/>
      <c r="E8" s="6"/>
      <c r="F8" s="6"/>
      <c r="G8" s="6"/>
      <c r="H8" s="6"/>
      <c r="I8" s="6"/>
      <c r="J8" s="6"/>
      <c r="K8" s="6"/>
      <c r="L8" s="6"/>
      <c r="M8" s="3"/>
      <c r="N8" s="3"/>
      <c r="O8" s="3"/>
      <c r="P8" s="3"/>
      <c r="Q8" s="5"/>
      <c r="R8" s="5"/>
      <c r="S8" s="5"/>
      <c r="T8" s="5"/>
      <c r="U8" s="3"/>
      <c r="V8" s="3"/>
      <c r="W8" s="3"/>
      <c r="X8" s="3"/>
      <c r="Y8" s="3"/>
      <c r="Z8" s="3"/>
      <c r="AA8" s="3"/>
      <c r="AB8" s="3"/>
    </row>
    <row r="9" spans="2:28" s="2" customFormat="1" x14ac:dyDescent="0.25">
      <c r="B9" s="99" t="s">
        <v>2</v>
      </c>
      <c r="C9" s="6" t="str">
        <f>DEPENSES!A9</f>
        <v>Nom ou Raison Sociale (pas de sigle)</v>
      </c>
      <c r="D9" s="6"/>
      <c r="E9" s="6"/>
      <c r="F9" s="6"/>
      <c r="G9" s="6"/>
      <c r="H9" s="6"/>
      <c r="I9" s="6"/>
      <c r="J9" s="6"/>
      <c r="K9" s="6"/>
      <c r="L9" s="6"/>
      <c r="M9" s="3"/>
      <c r="N9" s="3"/>
      <c r="O9" s="3"/>
      <c r="P9" s="3"/>
      <c r="Q9" s="3"/>
      <c r="R9" s="3"/>
      <c r="S9" s="3"/>
      <c r="T9" s="3"/>
      <c r="U9" s="3"/>
      <c r="V9" s="3"/>
      <c r="W9" s="3"/>
      <c r="X9" s="3"/>
      <c r="Y9" s="3"/>
      <c r="Z9" s="3"/>
      <c r="AA9" s="3"/>
      <c r="AB9" s="3"/>
    </row>
    <row r="10" spans="2:28" s="2" customFormat="1" ht="26.25" x14ac:dyDescent="0.25">
      <c r="B10" s="100" t="s">
        <v>72</v>
      </c>
      <c r="C10" s="6" t="str">
        <f>DEPENSES!B10</f>
        <v>à compléter (SUD*****)</v>
      </c>
      <c r="D10" s="6"/>
      <c r="E10" s="6"/>
      <c r="F10" s="6"/>
      <c r="G10" s="6"/>
      <c r="H10" s="6"/>
      <c r="I10" s="6"/>
      <c r="J10" s="6"/>
      <c r="K10" s="6"/>
      <c r="L10" s="6"/>
      <c r="M10" s="3"/>
      <c r="N10" s="3"/>
      <c r="O10" s="3"/>
      <c r="P10" s="3"/>
      <c r="Q10" s="3"/>
      <c r="R10" s="3"/>
      <c r="S10" s="3"/>
      <c r="T10" s="3"/>
      <c r="U10" s="3"/>
      <c r="V10" s="3"/>
      <c r="W10" s="3"/>
      <c r="X10" s="3"/>
      <c r="Y10" s="3"/>
      <c r="Z10" s="3"/>
      <c r="AA10" s="3"/>
      <c r="AB10" s="3"/>
    </row>
    <row r="12" spans="2:28" x14ac:dyDescent="0.25">
      <c r="B12" s="265" t="s">
        <v>73</v>
      </c>
      <c r="C12" s="265"/>
      <c r="D12" s="96" t="s">
        <v>70</v>
      </c>
      <c r="E12" s="107">
        <f>+DEPENSES!D11</f>
        <v>1</v>
      </c>
    </row>
    <row r="13" spans="2:28" x14ac:dyDescent="0.25">
      <c r="B13" s="265"/>
      <c r="C13" s="265"/>
      <c r="D13" s="32" t="s">
        <v>71</v>
      </c>
      <c r="E13" s="108">
        <f>+DEPENSES!D12</f>
        <v>1</v>
      </c>
    </row>
    <row r="14" spans="2:28" ht="15.75" thickBot="1" x14ac:dyDescent="0.3">
      <c r="B14" s="99"/>
      <c r="C14" s="99"/>
      <c r="D14" s="32"/>
      <c r="E14" s="106"/>
    </row>
    <row r="15" spans="2:28" ht="15" customHeight="1" x14ac:dyDescent="0.25">
      <c r="B15" s="280" t="s">
        <v>155</v>
      </c>
      <c r="C15" s="266" t="s">
        <v>74</v>
      </c>
      <c r="D15" s="266" t="s">
        <v>50</v>
      </c>
      <c r="E15" s="266" t="s">
        <v>156</v>
      </c>
      <c r="F15" s="266" t="s">
        <v>75</v>
      </c>
      <c r="G15" s="266" t="s">
        <v>76</v>
      </c>
      <c r="H15" s="277" t="s">
        <v>53</v>
      </c>
      <c r="I15" s="278"/>
      <c r="J15" s="278"/>
      <c r="K15" s="279"/>
      <c r="L15" s="277" t="s">
        <v>54</v>
      </c>
      <c r="M15" s="278"/>
      <c r="N15" s="278"/>
      <c r="O15" s="279"/>
      <c r="P15" s="277" t="s">
        <v>55</v>
      </c>
      <c r="Q15" s="278"/>
      <c r="R15" s="278"/>
      <c r="S15" s="279"/>
      <c r="T15" s="266" t="s">
        <v>77</v>
      </c>
      <c r="U15" s="268" t="s">
        <v>158</v>
      </c>
      <c r="V15" s="270" t="s">
        <v>159</v>
      </c>
      <c r="W15" s="272"/>
    </row>
    <row r="16" spans="2:28" ht="54" customHeight="1" thickBot="1" x14ac:dyDescent="0.3">
      <c r="B16" s="281"/>
      <c r="C16" s="267"/>
      <c r="D16" s="267"/>
      <c r="E16" s="267"/>
      <c r="F16" s="267"/>
      <c r="G16" s="267"/>
      <c r="H16" s="65" t="s">
        <v>23</v>
      </c>
      <c r="I16" s="65" t="s">
        <v>51</v>
      </c>
      <c r="J16" s="65" t="s">
        <v>78</v>
      </c>
      <c r="K16" s="65" t="s">
        <v>79</v>
      </c>
      <c r="L16" s="65" t="s">
        <v>23</v>
      </c>
      <c r="M16" s="65" t="s">
        <v>51</v>
      </c>
      <c r="N16" s="65" t="s">
        <v>52</v>
      </c>
      <c r="O16" s="65" t="s">
        <v>80</v>
      </c>
      <c r="P16" s="65" t="s">
        <v>23</v>
      </c>
      <c r="Q16" s="65" t="s">
        <v>51</v>
      </c>
      <c r="R16" s="65" t="s">
        <v>52</v>
      </c>
      <c r="S16" s="65" t="s">
        <v>80</v>
      </c>
      <c r="T16" s="267"/>
      <c r="U16" s="269"/>
      <c r="V16" s="271"/>
      <c r="W16" s="272"/>
    </row>
    <row r="17" spans="2:60" ht="27" customHeight="1" x14ac:dyDescent="0.25">
      <c r="B17" s="27"/>
      <c r="C17" s="23" t="s">
        <v>20</v>
      </c>
      <c r="D17" s="109"/>
      <c r="E17" s="109"/>
      <c r="F17" s="24">
        <v>115000</v>
      </c>
      <c r="G17" s="64">
        <v>1607</v>
      </c>
      <c r="H17" s="25">
        <v>804</v>
      </c>
      <c r="I17" s="66">
        <f>F17/G17*H17</f>
        <v>57535.780958307405</v>
      </c>
      <c r="J17" s="26">
        <f>H17/G17</f>
        <v>0.50031113876789046</v>
      </c>
      <c r="K17" s="136" t="s">
        <v>162</v>
      </c>
      <c r="L17" s="64">
        <v>804</v>
      </c>
      <c r="M17" s="66">
        <f t="shared" ref="M17:M21" si="0">+F17/G17*L17</f>
        <v>57535.780958307405</v>
      </c>
      <c r="N17" s="26">
        <f>L17/G17</f>
        <v>0.50031113876789046</v>
      </c>
      <c r="O17" s="136" t="s">
        <v>162</v>
      </c>
      <c r="P17" s="64">
        <v>804</v>
      </c>
      <c r="Q17" s="66">
        <f>+F17/G17*P17</f>
        <v>57535.780958307405</v>
      </c>
      <c r="R17" s="26">
        <f>P17/G17</f>
        <v>0.50031113876789046</v>
      </c>
      <c r="S17" s="136" t="s">
        <v>162</v>
      </c>
      <c r="T17" s="63">
        <f t="shared" ref="T17:T21" si="1">+I17+M17+Q17</f>
        <v>172607.34287492221</v>
      </c>
      <c r="U17" s="67">
        <f t="shared" ref="U17:U21" si="2">(H17+L17+P17)/(G17*3)</f>
        <v>0.50031113876789046</v>
      </c>
      <c r="V17" s="198" t="str">
        <f>IF(U17&lt;10%, "ATTENTION SALARIE INELIGIBLE_TEMPS TRAVAIL INF 10%","")</f>
        <v/>
      </c>
      <c r="W17" s="110"/>
    </row>
    <row r="18" spans="2:60" ht="27" customHeight="1" x14ac:dyDescent="0.25">
      <c r="B18" s="7"/>
      <c r="C18" s="21" t="s">
        <v>21</v>
      </c>
      <c r="D18" s="109"/>
      <c r="E18" s="109"/>
      <c r="F18" s="111">
        <v>0</v>
      </c>
      <c r="G18" s="64">
        <v>1E-10</v>
      </c>
      <c r="H18" s="25">
        <v>1E-10</v>
      </c>
      <c r="I18" s="66">
        <f t="shared" ref="I18:I21" si="3">F18/G18*H18</f>
        <v>0</v>
      </c>
      <c r="J18" s="26">
        <f t="shared" ref="J18:J21" si="4">H18/G18</f>
        <v>1</v>
      </c>
      <c r="K18" s="136" t="s">
        <v>65</v>
      </c>
      <c r="L18" s="64">
        <v>1E-10</v>
      </c>
      <c r="M18" s="66">
        <f t="shared" si="0"/>
        <v>0</v>
      </c>
      <c r="N18" s="26">
        <f t="shared" ref="N18:N21" si="5">L18/G18</f>
        <v>1</v>
      </c>
      <c r="O18" s="136" t="s">
        <v>65</v>
      </c>
      <c r="P18" s="64">
        <v>1E-10</v>
      </c>
      <c r="Q18" s="66">
        <f t="shared" ref="Q18:Q27" si="6">+F18/G18*P18</f>
        <v>0</v>
      </c>
      <c r="R18" s="26">
        <f t="shared" ref="R18:R21" si="7">P18/G18</f>
        <v>1</v>
      </c>
      <c r="S18" s="136" t="s">
        <v>65</v>
      </c>
      <c r="T18" s="63">
        <f t="shared" si="1"/>
        <v>0</v>
      </c>
      <c r="U18" s="70">
        <f t="shared" si="2"/>
        <v>1</v>
      </c>
      <c r="V18" s="198" t="str">
        <f t="shared" ref="V18:V27" si="8">IF(U18&lt;10%, "ATTENTION SALARIE INELIGIBLE_TEMPS TRAVAIL INF 10%","")</f>
        <v/>
      </c>
      <c r="W18" s="110"/>
    </row>
    <row r="19" spans="2:60" ht="27" customHeight="1" x14ac:dyDescent="0.25">
      <c r="B19" s="7"/>
      <c r="C19" s="21" t="s">
        <v>160</v>
      </c>
      <c r="D19" s="109"/>
      <c r="E19" s="109"/>
      <c r="F19" s="111">
        <v>0</v>
      </c>
      <c r="G19" s="64">
        <v>1E-10</v>
      </c>
      <c r="H19" s="25">
        <v>1E-10</v>
      </c>
      <c r="I19" s="66">
        <f t="shared" si="3"/>
        <v>0</v>
      </c>
      <c r="J19" s="26">
        <f t="shared" si="4"/>
        <v>1</v>
      </c>
      <c r="K19" s="136" t="s">
        <v>65</v>
      </c>
      <c r="L19" s="64">
        <v>1E-10</v>
      </c>
      <c r="M19" s="66">
        <f t="shared" si="0"/>
        <v>0</v>
      </c>
      <c r="N19" s="26">
        <f t="shared" si="5"/>
        <v>1</v>
      </c>
      <c r="O19" s="136" t="s">
        <v>65</v>
      </c>
      <c r="P19" s="64">
        <v>1E-10</v>
      </c>
      <c r="Q19" s="66">
        <f t="shared" si="6"/>
        <v>0</v>
      </c>
      <c r="R19" s="26">
        <f t="shared" si="7"/>
        <v>1</v>
      </c>
      <c r="S19" s="136" t="s">
        <v>65</v>
      </c>
      <c r="T19" s="63">
        <f t="shared" si="1"/>
        <v>0</v>
      </c>
      <c r="U19" s="70">
        <f t="shared" si="2"/>
        <v>1</v>
      </c>
      <c r="V19" s="198" t="str">
        <f t="shared" si="8"/>
        <v/>
      </c>
      <c r="W19" s="110"/>
    </row>
    <row r="20" spans="2:60" ht="27" customHeight="1" x14ac:dyDescent="0.25">
      <c r="B20" s="7"/>
      <c r="C20" s="21" t="s">
        <v>161</v>
      </c>
      <c r="D20" s="109"/>
      <c r="E20" s="109"/>
      <c r="F20" s="111">
        <v>0</v>
      </c>
      <c r="G20" s="64">
        <v>1E-10</v>
      </c>
      <c r="H20" s="25">
        <v>1E-10</v>
      </c>
      <c r="I20" s="66">
        <f t="shared" si="3"/>
        <v>0</v>
      </c>
      <c r="J20" s="26">
        <f t="shared" si="4"/>
        <v>1</v>
      </c>
      <c r="K20" s="136" t="s">
        <v>65</v>
      </c>
      <c r="L20" s="64">
        <v>1E-10</v>
      </c>
      <c r="M20" s="66">
        <f t="shared" si="0"/>
        <v>0</v>
      </c>
      <c r="N20" s="26">
        <f t="shared" si="5"/>
        <v>1</v>
      </c>
      <c r="O20" s="136" t="s">
        <v>65</v>
      </c>
      <c r="P20" s="64">
        <v>1E-10</v>
      </c>
      <c r="Q20" s="66">
        <f t="shared" si="6"/>
        <v>0</v>
      </c>
      <c r="R20" s="26">
        <f t="shared" si="7"/>
        <v>1</v>
      </c>
      <c r="S20" s="136" t="s">
        <v>65</v>
      </c>
      <c r="T20" s="63">
        <f t="shared" si="1"/>
        <v>0</v>
      </c>
      <c r="U20" s="70">
        <f t="shared" si="2"/>
        <v>1</v>
      </c>
      <c r="V20" s="198" t="str">
        <f t="shared" si="8"/>
        <v/>
      </c>
      <c r="W20" s="110"/>
    </row>
    <row r="21" spans="2:60" ht="27" customHeight="1" x14ac:dyDescent="0.25">
      <c r="B21" s="7"/>
      <c r="C21" s="21" t="s">
        <v>22</v>
      </c>
      <c r="D21" s="109"/>
      <c r="E21" s="109"/>
      <c r="F21" s="111">
        <v>0</v>
      </c>
      <c r="G21" s="64">
        <v>1E-10</v>
      </c>
      <c r="H21" s="25">
        <v>1E-10</v>
      </c>
      <c r="I21" s="66">
        <f t="shared" si="3"/>
        <v>0</v>
      </c>
      <c r="J21" s="26">
        <f t="shared" si="4"/>
        <v>1</v>
      </c>
      <c r="K21" s="136" t="s">
        <v>65</v>
      </c>
      <c r="L21" s="64">
        <v>1E-10</v>
      </c>
      <c r="M21" s="66">
        <f t="shared" si="0"/>
        <v>0</v>
      </c>
      <c r="N21" s="26">
        <f t="shared" si="5"/>
        <v>1</v>
      </c>
      <c r="O21" s="136" t="s">
        <v>65</v>
      </c>
      <c r="P21" s="64">
        <v>1E-10</v>
      </c>
      <c r="Q21" s="66">
        <f t="shared" si="6"/>
        <v>0</v>
      </c>
      <c r="R21" s="26">
        <f t="shared" si="7"/>
        <v>1</v>
      </c>
      <c r="S21" s="136" t="s">
        <v>65</v>
      </c>
      <c r="T21" s="63">
        <f t="shared" si="1"/>
        <v>0</v>
      </c>
      <c r="U21" s="70">
        <f t="shared" si="2"/>
        <v>1</v>
      </c>
      <c r="V21" s="198" t="str">
        <f t="shared" si="8"/>
        <v/>
      </c>
      <c r="W21" s="110"/>
    </row>
    <row r="22" spans="2:60" ht="27" customHeight="1" x14ac:dyDescent="0.25">
      <c r="B22" s="7"/>
      <c r="C22" s="21" t="s">
        <v>145</v>
      </c>
      <c r="D22" s="109"/>
      <c r="E22" s="109"/>
      <c r="F22" s="111">
        <v>0</v>
      </c>
      <c r="G22" s="64">
        <v>1E-10</v>
      </c>
      <c r="H22" s="25">
        <v>1E-10</v>
      </c>
      <c r="I22" s="66">
        <f t="shared" ref="I22" si="9">F22/G22*H22</f>
        <v>0</v>
      </c>
      <c r="J22" s="26">
        <f t="shared" ref="J22" si="10">H22/G22</f>
        <v>1</v>
      </c>
      <c r="K22" s="136" t="s">
        <v>65</v>
      </c>
      <c r="L22" s="64">
        <v>1E-10</v>
      </c>
      <c r="M22" s="66">
        <f t="shared" ref="M22" si="11">+F22/G22*L22</f>
        <v>0</v>
      </c>
      <c r="N22" s="26">
        <f t="shared" ref="N22" si="12">L22/G22</f>
        <v>1</v>
      </c>
      <c r="O22" s="136" t="s">
        <v>65</v>
      </c>
      <c r="P22" s="64">
        <v>1E-10</v>
      </c>
      <c r="Q22" s="66">
        <f t="shared" si="6"/>
        <v>0</v>
      </c>
      <c r="R22" s="26">
        <f t="shared" ref="R22" si="13">P22/G22</f>
        <v>1</v>
      </c>
      <c r="S22" s="136" t="s">
        <v>65</v>
      </c>
      <c r="T22" s="63">
        <f t="shared" ref="T22" si="14">+I22+M22+Q22</f>
        <v>0</v>
      </c>
      <c r="U22" s="70">
        <f t="shared" ref="U22" si="15">(H22+L22+P22)/(G22*3)</f>
        <v>1</v>
      </c>
      <c r="V22" s="198" t="str">
        <f t="shared" si="8"/>
        <v/>
      </c>
      <c r="W22" s="110"/>
      <c r="BH22" s="13"/>
    </row>
    <row r="23" spans="2:60" ht="27" customHeight="1" x14ac:dyDescent="0.25">
      <c r="B23" s="7"/>
      <c r="C23" s="21" t="s">
        <v>145</v>
      </c>
      <c r="D23" s="109"/>
      <c r="E23" s="109"/>
      <c r="F23" s="111">
        <v>0</v>
      </c>
      <c r="G23" s="64">
        <v>1E-10</v>
      </c>
      <c r="H23" s="25">
        <v>1E-10</v>
      </c>
      <c r="I23" s="66">
        <f t="shared" ref="I23" si="16">F23/G23*H23</f>
        <v>0</v>
      </c>
      <c r="J23" s="26">
        <f t="shared" ref="J23" si="17">H23/G23</f>
        <v>1</v>
      </c>
      <c r="K23" s="136" t="s">
        <v>65</v>
      </c>
      <c r="L23" s="64">
        <v>1E-10</v>
      </c>
      <c r="M23" s="66">
        <f t="shared" ref="M23" si="18">+F23/G23*L23</f>
        <v>0</v>
      </c>
      <c r="N23" s="26">
        <f t="shared" ref="N23" si="19">L23/G23</f>
        <v>1</v>
      </c>
      <c r="O23" s="136" t="s">
        <v>65</v>
      </c>
      <c r="P23" s="64">
        <v>1E-10</v>
      </c>
      <c r="Q23" s="66">
        <f t="shared" si="6"/>
        <v>0</v>
      </c>
      <c r="R23" s="26">
        <f t="shared" ref="R23" si="20">P23/G23</f>
        <v>1</v>
      </c>
      <c r="S23" s="136" t="s">
        <v>65</v>
      </c>
      <c r="T23" s="63">
        <f t="shared" ref="T23" si="21">+I23+M23+Q23</f>
        <v>0</v>
      </c>
      <c r="U23" s="70">
        <f t="shared" ref="U23" si="22">(H23+L23+P23)/(G23*3)</f>
        <v>1</v>
      </c>
      <c r="V23" s="198" t="str">
        <f t="shared" si="8"/>
        <v/>
      </c>
      <c r="W23" s="110"/>
      <c r="BH23" s="13"/>
    </row>
    <row r="24" spans="2:60" ht="27" customHeight="1" x14ac:dyDescent="0.25">
      <c r="B24" s="7"/>
      <c r="C24" s="21" t="s">
        <v>145</v>
      </c>
      <c r="D24" s="109"/>
      <c r="E24" s="109"/>
      <c r="F24" s="111">
        <v>0</v>
      </c>
      <c r="G24" s="64">
        <v>1E-10</v>
      </c>
      <c r="H24" s="25">
        <v>1E-10</v>
      </c>
      <c r="I24" s="66">
        <f t="shared" ref="I24" si="23">F24/G24*H24</f>
        <v>0</v>
      </c>
      <c r="J24" s="26">
        <f t="shared" ref="J24" si="24">H24/G24</f>
        <v>1</v>
      </c>
      <c r="K24" s="136" t="s">
        <v>65</v>
      </c>
      <c r="L24" s="64">
        <v>1E-10</v>
      </c>
      <c r="M24" s="66">
        <f t="shared" ref="M24" si="25">+F24/G24*L24</f>
        <v>0</v>
      </c>
      <c r="N24" s="26">
        <f t="shared" ref="N24" si="26">L24/G24</f>
        <v>1</v>
      </c>
      <c r="O24" s="136" t="s">
        <v>65</v>
      </c>
      <c r="P24" s="64">
        <v>1E-10</v>
      </c>
      <c r="Q24" s="66">
        <f t="shared" si="6"/>
        <v>0</v>
      </c>
      <c r="R24" s="26">
        <f t="shared" ref="R24" si="27">P24/G24</f>
        <v>1</v>
      </c>
      <c r="S24" s="136" t="s">
        <v>65</v>
      </c>
      <c r="T24" s="63">
        <f t="shared" ref="T24" si="28">+I24+M24+Q24</f>
        <v>0</v>
      </c>
      <c r="U24" s="70">
        <f t="shared" ref="U24" si="29">(H24+L24+P24)/(G24*3)</f>
        <v>1</v>
      </c>
      <c r="V24" s="198" t="str">
        <f t="shared" si="8"/>
        <v/>
      </c>
      <c r="W24" s="110"/>
      <c r="BH24" s="13"/>
    </row>
    <row r="25" spans="2:60" ht="27" customHeight="1" x14ac:dyDescent="0.25">
      <c r="B25" s="7"/>
      <c r="C25" s="21" t="s">
        <v>145</v>
      </c>
      <c r="D25" s="109"/>
      <c r="E25" s="109"/>
      <c r="F25" s="111">
        <v>0</v>
      </c>
      <c r="G25" s="64">
        <v>1E-10</v>
      </c>
      <c r="H25" s="25">
        <v>1E-10</v>
      </c>
      <c r="I25" s="66">
        <f t="shared" ref="I25:I27" si="30">F25/G25*H25</f>
        <v>0</v>
      </c>
      <c r="J25" s="26">
        <f t="shared" ref="J25:J27" si="31">H25/G25</f>
        <v>1</v>
      </c>
      <c r="K25" s="136" t="s">
        <v>65</v>
      </c>
      <c r="L25" s="64">
        <v>1E-10</v>
      </c>
      <c r="M25" s="66">
        <f t="shared" ref="M25:M27" si="32">+F25/G25*L25</f>
        <v>0</v>
      </c>
      <c r="N25" s="26">
        <f t="shared" ref="N25:N27" si="33">L25/G25</f>
        <v>1</v>
      </c>
      <c r="O25" s="136" t="s">
        <v>65</v>
      </c>
      <c r="P25" s="64">
        <v>1E-10</v>
      </c>
      <c r="Q25" s="66">
        <f t="shared" si="6"/>
        <v>0</v>
      </c>
      <c r="R25" s="26">
        <f t="shared" ref="R25:R27" si="34">P25/G25</f>
        <v>1</v>
      </c>
      <c r="S25" s="136" t="s">
        <v>65</v>
      </c>
      <c r="T25" s="63">
        <f t="shared" ref="T25:T27" si="35">+I25+M25+Q25</f>
        <v>0</v>
      </c>
      <c r="U25" s="70">
        <f t="shared" ref="U25:U27" si="36">(H25+L25+P25)/(G25*3)</f>
        <v>1</v>
      </c>
      <c r="V25" s="198" t="str">
        <f t="shared" si="8"/>
        <v/>
      </c>
      <c r="W25" s="110"/>
      <c r="BH25" s="13"/>
    </row>
    <row r="26" spans="2:60" ht="27" customHeight="1" x14ac:dyDescent="0.25">
      <c r="B26" s="7"/>
      <c r="C26" s="21" t="s">
        <v>145</v>
      </c>
      <c r="D26" s="109"/>
      <c r="E26" s="109"/>
      <c r="F26" s="111">
        <v>0</v>
      </c>
      <c r="G26" s="64">
        <v>1E-10</v>
      </c>
      <c r="H26" s="25">
        <v>1E-10</v>
      </c>
      <c r="I26" s="66">
        <f t="shared" si="30"/>
        <v>0</v>
      </c>
      <c r="J26" s="26">
        <f t="shared" si="31"/>
        <v>1</v>
      </c>
      <c r="K26" s="136" t="s">
        <v>65</v>
      </c>
      <c r="L26" s="64">
        <v>1E-10</v>
      </c>
      <c r="M26" s="66">
        <f t="shared" si="32"/>
        <v>0</v>
      </c>
      <c r="N26" s="26">
        <f t="shared" si="33"/>
        <v>1</v>
      </c>
      <c r="O26" s="136" t="s">
        <v>65</v>
      </c>
      <c r="P26" s="64">
        <v>1E-10</v>
      </c>
      <c r="Q26" s="66">
        <f t="shared" si="6"/>
        <v>0</v>
      </c>
      <c r="R26" s="26">
        <f t="shared" si="34"/>
        <v>1</v>
      </c>
      <c r="S26" s="136" t="s">
        <v>65</v>
      </c>
      <c r="T26" s="63">
        <f t="shared" si="35"/>
        <v>0</v>
      </c>
      <c r="U26" s="70">
        <f t="shared" si="36"/>
        <v>1</v>
      </c>
      <c r="V26" s="198" t="str">
        <f t="shared" si="8"/>
        <v/>
      </c>
      <c r="W26" s="110"/>
      <c r="BH26" s="13"/>
    </row>
    <row r="27" spans="2:60" ht="27" customHeight="1" x14ac:dyDescent="0.25">
      <c r="B27" s="7"/>
      <c r="C27" s="21" t="s">
        <v>145</v>
      </c>
      <c r="D27" s="109"/>
      <c r="E27" s="109"/>
      <c r="F27" s="111">
        <v>0</v>
      </c>
      <c r="G27" s="64">
        <v>1E-10</v>
      </c>
      <c r="H27" s="25">
        <v>1E-10</v>
      </c>
      <c r="I27" s="66">
        <f t="shared" si="30"/>
        <v>0</v>
      </c>
      <c r="J27" s="26">
        <f t="shared" si="31"/>
        <v>1</v>
      </c>
      <c r="K27" s="136" t="s">
        <v>65</v>
      </c>
      <c r="L27" s="64">
        <v>1E-10</v>
      </c>
      <c r="M27" s="66">
        <f t="shared" si="32"/>
        <v>0</v>
      </c>
      <c r="N27" s="26">
        <f t="shared" si="33"/>
        <v>1</v>
      </c>
      <c r="O27" s="136" t="s">
        <v>65</v>
      </c>
      <c r="P27" s="64">
        <v>1E-10</v>
      </c>
      <c r="Q27" s="66">
        <f t="shared" si="6"/>
        <v>0</v>
      </c>
      <c r="R27" s="26">
        <f t="shared" si="34"/>
        <v>1</v>
      </c>
      <c r="S27" s="136" t="s">
        <v>65</v>
      </c>
      <c r="T27" s="63">
        <f t="shared" si="35"/>
        <v>0</v>
      </c>
      <c r="U27" s="70">
        <f t="shared" si="36"/>
        <v>1</v>
      </c>
      <c r="V27" s="198" t="str">
        <f t="shared" si="8"/>
        <v/>
      </c>
      <c r="W27" s="110"/>
      <c r="BH27" s="13"/>
    </row>
    <row r="28" spans="2:60" ht="21.75" customHeight="1" thickBot="1" x14ac:dyDescent="0.3">
      <c r="C28" s="14" t="s">
        <v>25</v>
      </c>
      <c r="D28" s="68"/>
      <c r="E28" s="60"/>
      <c r="F28" s="33">
        <f>SUM(F17:F27)</f>
        <v>115000</v>
      </c>
      <c r="G28" s="33"/>
      <c r="H28" s="34">
        <f>SUM(H17:H27)</f>
        <v>804.00000000100044</v>
      </c>
      <c r="I28" s="184">
        <f>SUM(I17:I27)</f>
        <v>57535.780958307405</v>
      </c>
      <c r="J28" s="35"/>
      <c r="K28" s="35"/>
      <c r="L28" s="34">
        <f>SUM(L17:L27)</f>
        <v>804.00000000100044</v>
      </c>
      <c r="M28" s="184">
        <f>SUM(M17:M27)</f>
        <v>57535.780958307405</v>
      </c>
      <c r="N28" s="35"/>
      <c r="O28" s="35"/>
      <c r="P28" s="34">
        <f>SUM(P17:P27)</f>
        <v>804.00000000100044</v>
      </c>
      <c r="Q28" s="184">
        <f>SUM(Q17:Q27)</f>
        <v>57535.780958307405</v>
      </c>
      <c r="R28" s="35"/>
      <c r="S28" s="35"/>
      <c r="T28" s="185">
        <f>SUM(T17:T27)</f>
        <v>172607.34287492221</v>
      </c>
      <c r="U28" s="70"/>
      <c r="V28" s="197"/>
      <c r="W28" s="112"/>
    </row>
    <row r="29" spans="2:60" s="22" customFormat="1" x14ac:dyDescent="0.25">
      <c r="P29" s="69"/>
    </row>
    <row r="30" spans="2:60" s="22" customFormat="1" x14ac:dyDescent="0.25">
      <c r="B30"/>
      <c r="C30" s="115" t="s">
        <v>24</v>
      </c>
      <c r="D30" s="19"/>
      <c r="E30" s="19"/>
      <c r="F30" s="11" t="s">
        <v>18</v>
      </c>
      <c r="G30" s="273"/>
      <c r="H30" s="273"/>
      <c r="I30" s="273"/>
      <c r="J30" s="273"/>
      <c r="K30" s="273"/>
      <c r="L30" s="273"/>
      <c r="M30" s="19"/>
      <c r="N30" s="19"/>
      <c r="O30" s="19"/>
      <c r="P30"/>
      <c r="Q30"/>
      <c r="R30"/>
    </row>
    <row r="31" spans="2:60" x14ac:dyDescent="0.25">
      <c r="C31" s="19" t="s">
        <v>81</v>
      </c>
      <c r="D31" s="19"/>
      <c r="E31" s="19"/>
      <c r="F31" s="19"/>
      <c r="G31" s="273"/>
      <c r="H31" s="273"/>
      <c r="I31" s="273"/>
      <c r="J31" s="273"/>
      <c r="K31" s="273"/>
      <c r="L31" s="273"/>
      <c r="M31" s="19"/>
      <c r="N31" s="19"/>
      <c r="O31" s="19"/>
    </row>
    <row r="32" spans="2:60" x14ac:dyDescent="0.25">
      <c r="C32" s="19"/>
      <c r="D32" s="19"/>
      <c r="E32" s="19"/>
      <c r="F32" s="19"/>
      <c r="G32" s="116"/>
      <c r="H32" s="117"/>
      <c r="I32" s="117"/>
      <c r="J32" s="117"/>
      <c r="K32" s="117"/>
      <c r="L32" s="117"/>
      <c r="M32" s="19"/>
      <c r="N32" s="19"/>
      <c r="O32" s="19"/>
    </row>
    <row r="33" spans="2:20" x14ac:dyDescent="0.25">
      <c r="B33" s="113" t="s">
        <v>82</v>
      </c>
      <c r="C33" s="19" t="s">
        <v>83</v>
      </c>
      <c r="D33" s="19"/>
      <c r="E33" s="19"/>
      <c r="F33" s="19"/>
      <c r="G33" s="116"/>
      <c r="H33" s="117"/>
      <c r="I33" s="117"/>
      <c r="J33" s="117"/>
      <c r="K33" s="117"/>
      <c r="L33" s="117"/>
      <c r="M33" s="19"/>
      <c r="N33" s="19"/>
      <c r="O33" s="19"/>
    </row>
    <row r="34" spans="2:20" x14ac:dyDescent="0.25">
      <c r="B34" s="113" t="s">
        <v>84</v>
      </c>
      <c r="C34" s="19" t="s">
        <v>85</v>
      </c>
      <c r="D34" s="19"/>
      <c r="E34" s="19"/>
      <c r="F34" s="19"/>
      <c r="G34" s="116"/>
      <c r="H34" s="117"/>
      <c r="I34" s="117"/>
      <c r="J34" s="117"/>
      <c r="K34" s="117"/>
      <c r="L34" s="117"/>
      <c r="M34" s="19"/>
      <c r="N34" s="19"/>
      <c r="O34" s="19"/>
    </row>
    <row r="35" spans="2:20" x14ac:dyDescent="0.25">
      <c r="B35" s="113" t="s">
        <v>86</v>
      </c>
      <c r="C35" s="19" t="s">
        <v>87</v>
      </c>
      <c r="D35" s="19"/>
      <c r="E35" s="19"/>
      <c r="F35" s="19"/>
      <c r="G35" s="116"/>
      <c r="H35" s="117"/>
      <c r="I35" s="117"/>
      <c r="J35" s="117"/>
      <c r="K35" s="117"/>
      <c r="L35" s="117"/>
      <c r="M35" s="19"/>
      <c r="N35" s="19"/>
      <c r="O35" s="19"/>
    </row>
    <row r="36" spans="2:20" x14ac:dyDescent="0.25">
      <c r="C36" s="118" t="s">
        <v>88</v>
      </c>
      <c r="D36" s="118"/>
      <c r="E36" s="118"/>
      <c r="F36" s="118"/>
      <c r="G36" s="119"/>
      <c r="H36" s="120"/>
      <c r="I36" s="120"/>
      <c r="J36" s="120"/>
      <c r="K36" s="120"/>
      <c r="L36" s="120"/>
      <c r="M36" s="118"/>
      <c r="N36" s="118"/>
      <c r="O36" s="118"/>
    </row>
    <row r="37" spans="2:20" x14ac:dyDescent="0.25">
      <c r="B37" s="113" t="s">
        <v>89</v>
      </c>
      <c r="C37" s="19" t="s">
        <v>94</v>
      </c>
      <c r="D37" s="19"/>
      <c r="E37" s="19"/>
      <c r="F37" s="187"/>
      <c r="G37" s="116"/>
      <c r="H37" s="117"/>
      <c r="I37" s="188"/>
      <c r="J37" s="117"/>
      <c r="K37" s="117"/>
      <c r="L37" s="189"/>
      <c r="M37" s="187"/>
      <c r="N37" s="19"/>
      <c r="O37" s="19"/>
      <c r="P37" s="190"/>
      <c r="Q37" s="182"/>
      <c r="T37" s="182"/>
    </row>
    <row r="38" spans="2:20" x14ac:dyDescent="0.25">
      <c r="C38" s="118" t="s">
        <v>90</v>
      </c>
      <c r="D38" s="19"/>
      <c r="E38" s="19"/>
      <c r="F38" s="19"/>
      <c r="G38" s="116"/>
      <c r="H38" s="117"/>
      <c r="I38" s="117"/>
      <c r="J38" s="117"/>
      <c r="K38" s="117"/>
      <c r="L38" s="117"/>
      <c r="M38" s="19"/>
      <c r="N38" s="19"/>
      <c r="O38" s="19"/>
    </row>
    <row r="39" spans="2:20" x14ac:dyDescent="0.25">
      <c r="B39" s="113" t="s">
        <v>91</v>
      </c>
      <c r="C39" s="19" t="s">
        <v>157</v>
      </c>
      <c r="D39" s="19"/>
      <c r="E39" s="19"/>
      <c r="F39" s="19"/>
      <c r="G39" s="116"/>
      <c r="H39" s="117"/>
      <c r="I39" s="117"/>
      <c r="J39" s="117"/>
      <c r="K39" s="117"/>
      <c r="L39" s="117"/>
      <c r="M39" s="19"/>
      <c r="N39" s="19"/>
      <c r="O39" s="19"/>
    </row>
    <row r="40" spans="2:20" ht="15" customHeight="1" x14ac:dyDescent="0.25">
      <c r="C40" s="114" t="s">
        <v>26</v>
      </c>
      <c r="E40" s="114" t="s">
        <v>56</v>
      </c>
    </row>
    <row r="42" spans="2:20" ht="15.6" customHeight="1" x14ac:dyDescent="0.25">
      <c r="C42" s="32"/>
    </row>
    <row r="45" spans="2:20" ht="15" customHeight="1" x14ac:dyDescent="0.25"/>
    <row r="47" spans="2:20" ht="27.75" customHeight="1" x14ac:dyDescent="0.25"/>
    <row r="51" ht="15" customHeight="1" x14ac:dyDescent="0.25"/>
    <row r="53" ht="30" customHeight="1" x14ac:dyDescent="0.25"/>
  </sheetData>
  <mergeCells count="18">
    <mergeCell ref="F2:M2"/>
    <mergeCell ref="F3:M3"/>
    <mergeCell ref="F4:M4"/>
    <mergeCell ref="P15:S15"/>
    <mergeCell ref="B12:C13"/>
    <mergeCell ref="F15:F16"/>
    <mergeCell ref="G15:G16"/>
    <mergeCell ref="H15:K15"/>
    <mergeCell ref="L15:O15"/>
    <mergeCell ref="B15:B16"/>
    <mergeCell ref="E15:E16"/>
    <mergeCell ref="C15:C16"/>
    <mergeCell ref="D15:D16"/>
    <mergeCell ref="T15:T16"/>
    <mergeCell ref="U15:U16"/>
    <mergeCell ref="V15:V16"/>
    <mergeCell ref="W15:W16"/>
    <mergeCell ref="G30:L31"/>
  </mergeCells>
  <dataValidations count="2">
    <dataValidation type="list" allowBlank="1" showInputMessage="1" showErrorMessage="1" sqref="F30" xr:uid="{00000000-0002-0000-0300-000000000000}">
      <formula1>"Choisir ici,OUI,NON"</formula1>
    </dataValidation>
    <dataValidation type="list" allowBlank="1" showInputMessage="1" showErrorMessage="1" sqref="O17:O27 S17:S27 K17:K27" xr:uid="{00000000-0002-0000-0300-000001000000}">
      <formula1>"Choisir ici,Temps complet,Temps non complet fixe,Temps non complet variable"</formula1>
    </dataValidation>
  </dataValidations>
  <hyperlinks>
    <hyperlink ref="C40" r:id="rId1" display="https://www.economie.gouv.fr/entreprises/taxe-salaires" xr:uid="{00000000-0004-0000-0300-000000000000}"/>
    <hyperlink ref="E40" r:id="rId2" xr:uid="{00000000-0004-0000-0300-000001000000}"/>
  </hyperlinks>
  <pageMargins left="0.7" right="0.7" top="0.75" bottom="0.75" header="0.3" footer="0.3"/>
  <pageSetup paperSize="9" scale="39" orientation="landscape" r:id="rId3"/>
  <ignoredErrors>
    <ignoredError sqref="B37 B3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4">
    <pageSetUpPr fitToPage="1"/>
  </sheetPr>
  <dimension ref="A1:W35"/>
  <sheetViews>
    <sheetView showGridLines="0" zoomScale="70" zoomScaleNormal="70" workbookViewId="0">
      <selection activeCell="D35" sqref="D35"/>
    </sheetView>
  </sheetViews>
  <sheetFormatPr baseColWidth="10" defaultRowHeight="15" x14ac:dyDescent="0.25"/>
  <cols>
    <col min="1" max="1" width="3.5703125" customWidth="1"/>
    <col min="2" max="2" width="37.7109375" customWidth="1"/>
    <col min="3" max="8" width="21.42578125" customWidth="1"/>
    <col min="9" max="9" width="11.7109375" customWidth="1"/>
    <col min="10" max="10" width="33.85546875" style="1" customWidth="1"/>
    <col min="11" max="11" width="17.5703125" customWidth="1"/>
  </cols>
  <sheetData>
    <row r="1" spans="1:23" ht="15.75" thickBot="1" x14ac:dyDescent="0.3"/>
    <row r="2" spans="1:23" x14ac:dyDescent="0.25">
      <c r="D2" s="252" t="s">
        <v>5</v>
      </c>
      <c r="E2" s="253"/>
      <c r="F2" s="253"/>
      <c r="G2" s="253"/>
      <c r="H2" s="254"/>
      <c r="I2" s="42"/>
    </row>
    <row r="3" spans="1:23" x14ac:dyDescent="0.25">
      <c r="D3" s="255"/>
      <c r="E3" s="256"/>
      <c r="F3" s="256"/>
      <c r="G3" s="256"/>
      <c r="H3" s="257"/>
      <c r="I3" s="20"/>
    </row>
    <row r="4" spans="1:23" ht="15.75" thickBot="1" x14ac:dyDescent="0.3">
      <c r="D4" s="258" t="s">
        <v>152</v>
      </c>
      <c r="E4" s="259"/>
      <c r="F4" s="259"/>
      <c r="G4" s="259"/>
      <c r="H4" s="260"/>
      <c r="I4" s="42"/>
    </row>
    <row r="6" spans="1:23" s="2" customFormat="1" x14ac:dyDescent="0.25">
      <c r="B6" s="81" t="str">
        <f>SYNTHESE!B6</f>
        <v>Version 4 - AVRIL 2023</v>
      </c>
    </row>
    <row r="7" spans="1:23" s="2" customFormat="1" x14ac:dyDescent="0.25"/>
    <row r="8" spans="1:23" s="2" customFormat="1" x14ac:dyDescent="0.25">
      <c r="B8" s="99" t="s">
        <v>0</v>
      </c>
      <c r="C8" s="103" t="str">
        <f>+DEPENSES!B8</f>
        <v>à compléter</v>
      </c>
      <c r="D8" s="103"/>
      <c r="E8" s="103"/>
      <c r="F8" s="103"/>
      <c r="G8" s="103"/>
      <c r="H8" s="103"/>
      <c r="I8" s="103"/>
      <c r="J8" s="103"/>
      <c r="K8" s="3"/>
      <c r="L8" s="5"/>
      <c r="M8" s="5"/>
      <c r="N8" s="5"/>
      <c r="O8" s="5"/>
      <c r="P8" s="3"/>
      <c r="Q8" s="3"/>
      <c r="R8" s="3"/>
      <c r="S8" s="3"/>
      <c r="T8" s="3"/>
      <c r="U8" s="3"/>
      <c r="V8" s="3"/>
      <c r="W8" s="3"/>
    </row>
    <row r="9" spans="1:23" s="2" customFormat="1" x14ac:dyDescent="0.25">
      <c r="B9" s="99" t="s">
        <v>2</v>
      </c>
      <c r="C9" s="103" t="str">
        <f>DEPENSES!B9</f>
        <v>à compléter</v>
      </c>
      <c r="D9" s="103"/>
      <c r="E9" s="103"/>
      <c r="F9" s="103"/>
      <c r="G9" s="103"/>
      <c r="H9" s="103"/>
      <c r="I9" s="103"/>
      <c r="J9" s="103"/>
      <c r="K9" s="3"/>
      <c r="L9" s="3"/>
      <c r="M9" s="3"/>
      <c r="N9" s="3"/>
      <c r="O9" s="3"/>
      <c r="P9" s="3"/>
      <c r="Q9" s="3"/>
      <c r="R9" s="3"/>
      <c r="S9" s="3"/>
      <c r="T9" s="3"/>
      <c r="U9" s="3"/>
      <c r="V9" s="3"/>
      <c r="W9" s="3"/>
    </row>
    <row r="10" spans="1:23" ht="26.25" x14ac:dyDescent="0.25">
      <c r="B10" s="100" t="s">
        <v>72</v>
      </c>
      <c r="C10" s="101" t="str">
        <f>+DEPENSES!B10</f>
        <v>à compléter (SUD*****)</v>
      </c>
      <c r="D10" s="101"/>
      <c r="E10" s="101"/>
      <c r="F10" s="101"/>
      <c r="G10" s="101"/>
      <c r="H10" s="101"/>
      <c r="I10" s="101"/>
      <c r="J10" s="102"/>
    </row>
    <row r="11" spans="1:23" x14ac:dyDescent="0.25">
      <c r="A11" s="104"/>
      <c r="B11" s="283" t="s">
        <v>73</v>
      </c>
      <c r="C11" s="96" t="s">
        <v>70</v>
      </c>
      <c r="D11" s="107">
        <f>+DEPENSES!D11</f>
        <v>1</v>
      </c>
      <c r="E11" s="105"/>
      <c r="J11"/>
    </row>
    <row r="12" spans="1:23" x14ac:dyDescent="0.25">
      <c r="A12" s="104"/>
      <c r="B12" s="283"/>
      <c r="C12" s="32" t="s">
        <v>71</v>
      </c>
      <c r="D12" s="108">
        <f>+DEPENSES!D12</f>
        <v>1</v>
      </c>
      <c r="E12" s="106"/>
      <c r="J12"/>
    </row>
    <row r="13" spans="1:23" ht="18.75" x14ac:dyDescent="0.25">
      <c r="B13" s="251" t="s">
        <v>19</v>
      </c>
      <c r="C13" s="251"/>
      <c r="D13" s="251"/>
      <c r="E13" s="251"/>
      <c r="F13" s="251"/>
      <c r="G13" s="251"/>
      <c r="H13" s="251"/>
      <c r="I13" s="251"/>
      <c r="J13" s="251"/>
      <c r="K13" s="251"/>
    </row>
    <row r="14" spans="1:23" x14ac:dyDescent="0.25">
      <c r="B14" s="282" t="s">
        <v>147</v>
      </c>
      <c r="C14" s="282"/>
      <c r="D14" s="282"/>
      <c r="E14" s="282" t="s">
        <v>146</v>
      </c>
      <c r="F14" s="282"/>
      <c r="G14" s="282"/>
      <c r="H14" s="282"/>
      <c r="I14" s="282"/>
      <c r="J14" s="282"/>
      <c r="K14" s="282"/>
    </row>
    <row r="15" spans="1:23" ht="15.75" thickBot="1" x14ac:dyDescent="0.3"/>
    <row r="16" spans="1:23" s="38" customFormat="1" ht="64.5" thickBot="1" x14ac:dyDescent="0.3">
      <c r="B16" s="74" t="s">
        <v>27</v>
      </c>
      <c r="C16" s="75" t="s">
        <v>59</v>
      </c>
      <c r="D16" s="75" t="s">
        <v>48</v>
      </c>
      <c r="E16" s="75" t="s">
        <v>49</v>
      </c>
      <c r="F16" s="75" t="s">
        <v>58</v>
      </c>
      <c r="G16" s="75" t="s">
        <v>29</v>
      </c>
      <c r="H16" s="75" t="s">
        <v>28</v>
      </c>
      <c r="I16" s="76" t="s">
        <v>40</v>
      </c>
      <c r="J16" s="77" t="s">
        <v>41</v>
      </c>
    </row>
    <row r="18" spans="2:10" ht="31.5" customHeight="1" x14ac:dyDescent="0.25">
      <c r="B18" s="78" t="s">
        <v>33</v>
      </c>
      <c r="C18" s="61" t="s">
        <v>39</v>
      </c>
      <c r="D18" s="61" t="s">
        <v>39</v>
      </c>
      <c r="E18" s="61" t="s">
        <v>39</v>
      </c>
      <c r="F18" s="61" t="s">
        <v>39</v>
      </c>
      <c r="G18" s="61" t="s">
        <v>39</v>
      </c>
      <c r="H18" s="195">
        <f>MIN((DEPENSES!F48-SUM(H19:H28)-RESSOURCES!H32-RESSOURCES!H34),DEPENSES!F48*50%)</f>
        <v>86303.671437461104</v>
      </c>
      <c r="I18" s="192">
        <f>H18/H35</f>
        <v>0.5</v>
      </c>
      <c r="J18" s="15" t="str">
        <f>IF(H18&lt;=H35*50%,"","Attention le montant FSE demandé est supérieur à 50% du coût total éligible")</f>
        <v/>
      </c>
    </row>
    <row r="19" spans="2:10" ht="33.75" customHeight="1" x14ac:dyDescent="0.25">
      <c r="B19" s="79" t="s">
        <v>60</v>
      </c>
      <c r="C19" s="43"/>
      <c r="D19" s="44">
        <v>0</v>
      </c>
      <c r="E19" s="44">
        <v>0</v>
      </c>
      <c r="F19" s="43"/>
      <c r="G19" s="43"/>
      <c r="H19" s="44">
        <v>0</v>
      </c>
      <c r="I19" s="48">
        <f>H19/H35</f>
        <v>0</v>
      </c>
      <c r="J19" s="15" t="str">
        <f>IF(H19&gt;0,"Joindre le courrier de demande, ou la lettre d'intention, ou l'acte attributif correspondant","")</f>
        <v/>
      </c>
    </row>
    <row r="20" spans="2:10" ht="33.75" customHeight="1" x14ac:dyDescent="0.25">
      <c r="B20" s="79" t="s">
        <v>61</v>
      </c>
      <c r="C20" s="43"/>
      <c r="D20" s="44">
        <v>0</v>
      </c>
      <c r="E20" s="44">
        <v>0</v>
      </c>
      <c r="F20" s="43"/>
      <c r="G20" s="43"/>
      <c r="H20" s="44">
        <v>0</v>
      </c>
      <c r="I20" s="48">
        <f>H20/H35</f>
        <v>0</v>
      </c>
      <c r="J20" s="15" t="str">
        <f t="shared" ref="J20:J31" si="0">IF(H20&gt;0,"Joindre le courrier de demande, ou la lettre d'intention, ou l'acte attributif correspondant","")</f>
        <v/>
      </c>
    </row>
    <row r="21" spans="2:10" ht="33.75" customHeight="1" x14ac:dyDescent="0.25">
      <c r="B21" s="79" t="s">
        <v>61</v>
      </c>
      <c r="C21" s="43"/>
      <c r="D21" s="44">
        <v>0</v>
      </c>
      <c r="E21" s="44">
        <v>0</v>
      </c>
      <c r="F21" s="43"/>
      <c r="G21" s="43"/>
      <c r="H21" s="44">
        <v>0</v>
      </c>
      <c r="I21" s="48">
        <f>H21/H35</f>
        <v>0</v>
      </c>
      <c r="J21" s="15" t="str">
        <f t="shared" si="0"/>
        <v/>
      </c>
    </row>
    <row r="22" spans="2:10" ht="33.75" customHeight="1" x14ac:dyDescent="0.25">
      <c r="B22" s="79" t="s">
        <v>96</v>
      </c>
      <c r="C22" s="43"/>
      <c r="D22" s="44">
        <v>0</v>
      </c>
      <c r="E22" s="44">
        <v>0</v>
      </c>
      <c r="F22" s="43"/>
      <c r="G22" s="43"/>
      <c r="H22" s="44">
        <v>0</v>
      </c>
      <c r="I22" s="48">
        <f>H22/H35</f>
        <v>0</v>
      </c>
      <c r="J22" s="15" t="str">
        <f t="shared" si="0"/>
        <v/>
      </c>
    </row>
    <row r="23" spans="2:10" ht="33.75" customHeight="1" x14ac:dyDescent="0.25">
      <c r="B23" s="78" t="s">
        <v>62</v>
      </c>
      <c r="C23" s="43"/>
      <c r="D23" s="44">
        <v>0</v>
      </c>
      <c r="E23" s="44">
        <v>0</v>
      </c>
      <c r="F23" s="43"/>
      <c r="G23" s="43"/>
      <c r="H23" s="44">
        <v>0</v>
      </c>
      <c r="I23" s="48">
        <f>H23/H35</f>
        <v>0</v>
      </c>
      <c r="J23" s="15" t="str">
        <f t="shared" si="0"/>
        <v/>
      </c>
    </row>
    <row r="24" spans="2:10" ht="33.75" customHeight="1" x14ac:dyDescent="0.25">
      <c r="B24" s="78" t="s">
        <v>62</v>
      </c>
      <c r="C24" s="43"/>
      <c r="D24" s="44">
        <v>0</v>
      </c>
      <c r="E24" s="44">
        <v>0</v>
      </c>
      <c r="F24" s="43"/>
      <c r="G24" s="43"/>
      <c r="H24" s="44">
        <v>0</v>
      </c>
      <c r="I24" s="48">
        <f>H24/H35</f>
        <v>0</v>
      </c>
      <c r="J24" s="15" t="str">
        <f t="shared" si="0"/>
        <v/>
      </c>
    </row>
    <row r="25" spans="2:10" ht="33.75" customHeight="1" x14ac:dyDescent="0.25">
      <c r="B25" s="78" t="s">
        <v>62</v>
      </c>
      <c r="C25" s="43"/>
      <c r="D25" s="44">
        <v>0</v>
      </c>
      <c r="E25" s="44">
        <v>0</v>
      </c>
      <c r="F25" s="43"/>
      <c r="G25" s="43"/>
      <c r="H25" s="44">
        <v>0</v>
      </c>
      <c r="I25" s="48">
        <f>H25/H35</f>
        <v>0</v>
      </c>
      <c r="J25" s="15" t="str">
        <f t="shared" si="0"/>
        <v/>
      </c>
    </row>
    <row r="26" spans="2:10" ht="33.75" customHeight="1" x14ac:dyDescent="0.25">
      <c r="B26" s="78" t="s">
        <v>63</v>
      </c>
      <c r="C26" s="43"/>
      <c r="D26" s="44">
        <v>0</v>
      </c>
      <c r="E26" s="44">
        <v>0</v>
      </c>
      <c r="F26" s="43"/>
      <c r="G26" s="43"/>
      <c r="H26" s="44">
        <v>0</v>
      </c>
      <c r="I26" s="48">
        <f>H26/H35</f>
        <v>0</v>
      </c>
      <c r="J26" s="15" t="str">
        <f t="shared" si="0"/>
        <v/>
      </c>
    </row>
    <row r="27" spans="2:10" ht="33.75" customHeight="1" x14ac:dyDescent="0.25">
      <c r="B27" s="78" t="s">
        <v>63</v>
      </c>
      <c r="C27" s="43"/>
      <c r="D27" s="44">
        <v>0</v>
      </c>
      <c r="E27" s="44">
        <v>0</v>
      </c>
      <c r="F27" s="43"/>
      <c r="G27" s="43"/>
      <c r="H27" s="44">
        <v>0</v>
      </c>
      <c r="I27" s="48">
        <f>H27/H35</f>
        <v>0</v>
      </c>
      <c r="J27" s="15" t="str">
        <f t="shared" si="0"/>
        <v/>
      </c>
    </row>
    <row r="28" spans="2:10" ht="33.75" customHeight="1" x14ac:dyDescent="0.25">
      <c r="B28" s="78" t="s">
        <v>63</v>
      </c>
      <c r="C28" s="43"/>
      <c r="D28" s="44">
        <v>0</v>
      </c>
      <c r="E28" s="44">
        <v>0</v>
      </c>
      <c r="F28" s="43"/>
      <c r="G28" s="43"/>
      <c r="H28" s="44">
        <v>0</v>
      </c>
      <c r="I28" s="48">
        <f>H28/H35</f>
        <v>0</v>
      </c>
      <c r="J28" s="15" t="str">
        <f t="shared" si="0"/>
        <v/>
      </c>
    </row>
    <row r="29" spans="2:10" ht="33.75" customHeight="1" x14ac:dyDescent="0.25">
      <c r="B29" s="80" t="s">
        <v>30</v>
      </c>
      <c r="C29" s="39"/>
      <c r="D29" s="39"/>
      <c r="E29" s="39"/>
      <c r="F29" s="39"/>
      <c r="G29" s="39"/>
      <c r="H29" s="46">
        <f>SUM(H18:H28)</f>
        <v>86303.671437461104</v>
      </c>
      <c r="I29" s="193">
        <f>H29/H35</f>
        <v>0.5</v>
      </c>
      <c r="J29" s="47"/>
    </row>
    <row r="30" spans="2:10" ht="33.75" customHeight="1" x14ac:dyDescent="0.25">
      <c r="B30" s="41" t="s">
        <v>38</v>
      </c>
      <c r="C30" s="43"/>
      <c r="D30" s="44">
        <v>0</v>
      </c>
      <c r="E30" s="44">
        <v>0</v>
      </c>
      <c r="F30" s="43"/>
      <c r="G30" s="43"/>
      <c r="H30" s="44">
        <v>0</v>
      </c>
      <c r="I30" s="48">
        <f>H30/H35</f>
        <v>0</v>
      </c>
      <c r="J30" s="15" t="str">
        <f t="shared" si="0"/>
        <v/>
      </c>
    </row>
    <row r="31" spans="2:10" ht="33.75" customHeight="1" x14ac:dyDescent="0.25">
      <c r="B31" s="41" t="s">
        <v>38</v>
      </c>
      <c r="C31" s="43"/>
      <c r="D31" s="44">
        <v>0</v>
      </c>
      <c r="E31" s="44">
        <v>0</v>
      </c>
      <c r="F31" s="43"/>
      <c r="G31" s="43"/>
      <c r="H31" s="44">
        <v>0</v>
      </c>
      <c r="I31" s="48">
        <f>H31/H35</f>
        <v>0</v>
      </c>
      <c r="J31" s="15" t="str">
        <f t="shared" si="0"/>
        <v/>
      </c>
    </row>
    <row r="32" spans="2:10" ht="33.75" customHeight="1" x14ac:dyDescent="0.25">
      <c r="B32" s="40" t="s">
        <v>31</v>
      </c>
      <c r="C32" s="39"/>
      <c r="D32" s="39"/>
      <c r="E32" s="39"/>
      <c r="F32" s="39"/>
      <c r="G32" s="39"/>
      <c r="H32" s="46">
        <f>SUM(H30:H31)</f>
        <v>0</v>
      </c>
      <c r="I32" s="193">
        <f>H32/H35</f>
        <v>0</v>
      </c>
      <c r="J32" s="47"/>
    </row>
    <row r="33" spans="2:10" ht="33.75" customHeight="1" x14ac:dyDescent="0.25">
      <c r="B33" s="41" t="s">
        <v>32</v>
      </c>
      <c r="C33" s="61" t="s">
        <v>39</v>
      </c>
      <c r="D33" s="61" t="s">
        <v>39</v>
      </c>
      <c r="E33" s="61" t="s">
        <v>39</v>
      </c>
      <c r="F33" s="61" t="s">
        <v>39</v>
      </c>
      <c r="G33" s="61" t="s">
        <v>39</v>
      </c>
      <c r="H33" s="45">
        <f>+DEPENSES!F48-RESSOURCES!H29-RESSOURCES!H32-RESSOURCES!H34</f>
        <v>86303.671437461104</v>
      </c>
      <c r="I33" s="48">
        <f>H33/H35</f>
        <v>0.5</v>
      </c>
      <c r="J33" s="127" t="str">
        <f>IF(H33&lt;0,"Votre autofinancement ne peut pas être inférieur à 0","")</f>
        <v/>
      </c>
    </row>
    <row r="34" spans="2:10" ht="33.75" customHeight="1" x14ac:dyDescent="0.25">
      <c r="B34" s="191" t="s">
        <v>46</v>
      </c>
      <c r="C34" s="61" t="s">
        <v>39</v>
      </c>
      <c r="D34" s="61" t="s">
        <v>39</v>
      </c>
      <c r="E34" s="61" t="s">
        <v>39</v>
      </c>
      <c r="F34" s="61" t="s">
        <v>39</v>
      </c>
      <c r="G34" s="43"/>
      <c r="H34" s="44">
        <v>0</v>
      </c>
      <c r="I34" s="48">
        <f>H34/H35</f>
        <v>0</v>
      </c>
      <c r="J34" s="15" t="str">
        <f>IF(H34&gt;0,"Veuillez compléter la partie dédiée aux recettes générées","")</f>
        <v/>
      </c>
    </row>
    <row r="35" spans="2:10" ht="33.75" customHeight="1" x14ac:dyDescent="0.25">
      <c r="B35" s="40" t="s">
        <v>34</v>
      </c>
      <c r="C35" s="61" t="s">
        <v>39</v>
      </c>
      <c r="D35" s="61" t="s">
        <v>39</v>
      </c>
      <c r="E35" s="61" t="s">
        <v>39</v>
      </c>
      <c r="F35" s="61" t="s">
        <v>39</v>
      </c>
      <c r="G35" s="61" t="s">
        <v>39</v>
      </c>
      <c r="H35" s="45">
        <f>H29+H32+H33+H34</f>
        <v>172607.34287492221</v>
      </c>
      <c r="I35" s="192">
        <f>I29+I32+I33+I34</f>
        <v>1</v>
      </c>
      <c r="J35" s="15" t="str">
        <f>IF(H35=DEPENSES!F48,"","Les dépenses et les ressources doivent être en équilibre")</f>
        <v/>
      </c>
    </row>
  </sheetData>
  <mergeCells count="6">
    <mergeCell ref="B14:K14"/>
    <mergeCell ref="D2:H2"/>
    <mergeCell ref="D3:H3"/>
    <mergeCell ref="D4:H4"/>
    <mergeCell ref="B13:K13"/>
    <mergeCell ref="B11:B12"/>
  </mergeCells>
  <pageMargins left="0.7" right="0.7" top="0.75" bottom="0.75" header="0.3" footer="0.3"/>
  <pageSetup paperSize="9" scale="5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7">
    <pageSetUpPr fitToPage="1"/>
  </sheetPr>
  <dimension ref="A1:W32"/>
  <sheetViews>
    <sheetView showGridLines="0" zoomScale="91" zoomScaleNormal="91" workbookViewId="0">
      <selection activeCell="B7" sqref="B7"/>
    </sheetView>
  </sheetViews>
  <sheetFormatPr baseColWidth="10" defaultRowHeight="15" x14ac:dyDescent="0.25"/>
  <cols>
    <col min="1" max="1" width="2.42578125" customWidth="1"/>
    <col min="2" max="2" width="23.42578125" customWidth="1"/>
    <col min="3" max="3" width="17" customWidth="1"/>
    <col min="4" max="8" width="24.5703125" customWidth="1"/>
  </cols>
  <sheetData>
    <row r="1" spans="1:23" ht="15.75" thickBot="1" x14ac:dyDescent="0.3">
      <c r="J1" s="1"/>
    </row>
    <row r="2" spans="1:23" x14ac:dyDescent="0.25">
      <c r="D2" s="221" t="s">
        <v>5</v>
      </c>
      <c r="E2" s="222"/>
      <c r="F2" s="222"/>
      <c r="G2" s="223"/>
      <c r="H2" s="54"/>
      <c r="I2" s="42"/>
      <c r="J2" s="1"/>
    </row>
    <row r="3" spans="1:23" x14ac:dyDescent="0.25">
      <c r="D3" s="224"/>
      <c r="E3" s="225"/>
      <c r="F3" s="225"/>
      <c r="G3" s="226"/>
      <c r="H3" s="53"/>
      <c r="I3" s="122"/>
      <c r="J3" s="1"/>
    </row>
    <row r="4" spans="1:23" ht="15.75" thickBot="1" x14ac:dyDescent="0.3">
      <c r="D4" s="227"/>
      <c r="E4" s="228"/>
      <c r="F4" s="228"/>
      <c r="G4" s="229"/>
      <c r="H4" s="54"/>
      <c r="I4" s="42"/>
      <c r="J4" s="1"/>
    </row>
    <row r="5" spans="1:23" x14ac:dyDescent="0.25">
      <c r="H5" s="12"/>
      <c r="J5" s="1"/>
    </row>
    <row r="6" spans="1:23" s="2" customFormat="1" x14ac:dyDescent="0.25">
      <c r="B6" s="81" t="str">
        <f>SYNTHESE!B6</f>
        <v>Version 4 - AVRIL 2023</v>
      </c>
    </row>
    <row r="7" spans="1:23" s="2" customFormat="1" x14ac:dyDescent="0.25"/>
    <row r="8" spans="1:23" s="2" customFormat="1" x14ac:dyDescent="0.25">
      <c r="B8" s="121" t="s">
        <v>0</v>
      </c>
      <c r="C8" s="103" t="str">
        <f>+DEPENSES!B8</f>
        <v>à compléter</v>
      </c>
      <c r="D8" s="103"/>
      <c r="E8" s="103"/>
      <c r="F8" s="103"/>
      <c r="G8" s="103"/>
      <c r="H8" s="3"/>
      <c r="I8" s="3"/>
      <c r="J8" s="3"/>
      <c r="K8" s="3"/>
      <c r="L8" s="5"/>
      <c r="M8" s="5"/>
      <c r="N8" s="5"/>
      <c r="O8" s="5"/>
      <c r="P8" s="3"/>
      <c r="Q8" s="3"/>
      <c r="R8" s="3"/>
      <c r="S8" s="3"/>
      <c r="T8" s="3"/>
      <c r="U8" s="3"/>
      <c r="V8" s="3"/>
      <c r="W8" s="3"/>
    </row>
    <row r="9" spans="1:23" s="2" customFormat="1" x14ac:dyDescent="0.25">
      <c r="B9" s="121" t="s">
        <v>2</v>
      </c>
      <c r="C9" s="103" t="str">
        <f>DEPENSES!B9</f>
        <v>à compléter</v>
      </c>
      <c r="D9" s="103"/>
      <c r="E9" s="103"/>
      <c r="F9" s="103"/>
      <c r="G9" s="103"/>
      <c r="H9" s="3"/>
      <c r="I9" s="3"/>
      <c r="J9" s="3"/>
      <c r="K9" s="3"/>
      <c r="L9" s="3"/>
      <c r="M9" s="3"/>
      <c r="N9" s="3"/>
      <c r="O9" s="3"/>
      <c r="P9" s="3"/>
      <c r="Q9" s="3"/>
      <c r="R9" s="3"/>
      <c r="S9" s="3"/>
      <c r="T9" s="3"/>
      <c r="U9" s="3"/>
      <c r="V9" s="3"/>
      <c r="W9" s="3"/>
    </row>
    <row r="10" spans="1:23" ht="52.5" x14ac:dyDescent="0.25">
      <c r="B10" s="123" t="s">
        <v>72</v>
      </c>
      <c r="C10" s="101" t="str">
        <f>+DEPENSES!B10</f>
        <v>à compléter (SUD*****)</v>
      </c>
      <c r="D10" s="101"/>
      <c r="E10" s="101"/>
      <c r="F10" s="101"/>
      <c r="G10" s="101"/>
      <c r="H10" s="19"/>
      <c r="I10" s="19"/>
      <c r="J10" s="139"/>
    </row>
    <row r="11" spans="1:23" x14ac:dyDescent="0.25">
      <c r="A11" s="104"/>
      <c r="B11" s="283" t="s">
        <v>73</v>
      </c>
      <c r="C11" s="96" t="s">
        <v>70</v>
      </c>
      <c r="D11" s="107">
        <f>+DEPENSES!D11</f>
        <v>1</v>
      </c>
      <c r="E11" s="105"/>
    </row>
    <row r="12" spans="1:23" x14ac:dyDescent="0.25">
      <c r="A12" s="104"/>
      <c r="B12" s="283"/>
      <c r="C12" s="32" t="s">
        <v>71</v>
      </c>
      <c r="D12" s="108">
        <f>+DEPENSES!D12</f>
        <v>1</v>
      </c>
      <c r="E12" s="106"/>
    </row>
    <row r="13" spans="1:23" ht="15.75" thickBot="1" x14ac:dyDescent="0.3"/>
    <row r="14" spans="1:23" ht="21.75" thickBot="1" x14ac:dyDescent="0.3">
      <c r="B14" s="284" t="s">
        <v>115</v>
      </c>
      <c r="C14" s="285"/>
      <c r="D14" s="285"/>
      <c r="E14" s="285"/>
      <c r="F14" s="285"/>
      <c r="G14" s="286"/>
    </row>
    <row r="15" spans="1:23" x14ac:dyDescent="0.25">
      <c r="B15" s="137"/>
      <c r="C15" s="62"/>
      <c r="D15" s="62"/>
      <c r="E15" s="62"/>
      <c r="F15" s="62"/>
      <c r="G15" s="62"/>
    </row>
    <row r="16" spans="1:23" x14ac:dyDescent="0.25">
      <c r="B16" s="62"/>
      <c r="C16" s="62"/>
      <c r="D16" s="62"/>
      <c r="E16" s="62"/>
      <c r="F16" s="62"/>
      <c r="G16" s="62"/>
    </row>
    <row r="17" spans="2:7" ht="30" customHeight="1" x14ac:dyDescent="0.3">
      <c r="B17" s="150"/>
      <c r="C17" s="155" t="s">
        <v>112</v>
      </c>
      <c r="D17" s="155" t="s">
        <v>97</v>
      </c>
      <c r="E17" s="155" t="s">
        <v>113</v>
      </c>
      <c r="F17" s="155" t="s">
        <v>114</v>
      </c>
      <c r="G17" s="138"/>
    </row>
    <row r="18" spans="2:7" ht="45" x14ac:dyDescent="0.3">
      <c r="B18" s="147"/>
      <c r="C18" s="140" t="s">
        <v>98</v>
      </c>
      <c r="D18" s="156"/>
      <c r="E18" s="159"/>
      <c r="F18" s="141">
        <f>D18-E18</f>
        <v>0</v>
      </c>
      <c r="G18" s="138"/>
    </row>
    <row r="19" spans="2:7" ht="45" x14ac:dyDescent="0.3">
      <c r="B19" s="148"/>
      <c r="C19" s="142" t="s">
        <v>99</v>
      </c>
      <c r="D19" s="157"/>
      <c r="E19" s="160"/>
      <c r="F19" s="141">
        <f t="shared" ref="F19:F25" si="0">D19-E19</f>
        <v>0</v>
      </c>
      <c r="G19" s="138"/>
    </row>
    <row r="20" spans="2:7" ht="45" x14ac:dyDescent="0.3">
      <c r="B20" s="148"/>
      <c r="C20" s="142" t="s">
        <v>100</v>
      </c>
      <c r="D20" s="157"/>
      <c r="E20" s="160"/>
      <c r="F20" s="141">
        <f t="shared" si="0"/>
        <v>0</v>
      </c>
      <c r="G20" s="138"/>
    </row>
    <row r="21" spans="2:7" ht="30" x14ac:dyDescent="0.3">
      <c r="B21" s="148"/>
      <c r="C21" s="143" t="s">
        <v>101</v>
      </c>
      <c r="D21" s="157"/>
      <c r="E21" s="157"/>
      <c r="F21" s="144">
        <f t="shared" si="0"/>
        <v>0</v>
      </c>
      <c r="G21" s="138"/>
    </row>
    <row r="22" spans="2:7" ht="30" x14ac:dyDescent="0.3">
      <c r="B22" s="148"/>
      <c r="C22" s="143" t="s">
        <v>102</v>
      </c>
      <c r="D22" s="157"/>
      <c r="E22" s="157"/>
      <c r="F22" s="144">
        <f t="shared" si="0"/>
        <v>0</v>
      </c>
      <c r="G22" s="138"/>
    </row>
    <row r="23" spans="2:7" ht="30" x14ac:dyDescent="0.3">
      <c r="B23" s="148"/>
      <c r="C23" s="143" t="s">
        <v>103</v>
      </c>
      <c r="D23" s="157"/>
      <c r="E23" s="157"/>
      <c r="F23" s="144">
        <f t="shared" si="0"/>
        <v>0</v>
      </c>
      <c r="G23" s="138"/>
    </row>
    <row r="24" spans="2:7" ht="30" x14ac:dyDescent="0.3">
      <c r="B24" s="148"/>
      <c r="C24" s="143" t="s">
        <v>104</v>
      </c>
      <c r="D24" s="157"/>
      <c r="E24" s="157"/>
      <c r="F24" s="144">
        <f t="shared" si="0"/>
        <v>0</v>
      </c>
      <c r="G24" s="138"/>
    </row>
    <row r="25" spans="2:7" ht="30" x14ac:dyDescent="0.3">
      <c r="B25" s="148"/>
      <c r="C25" s="143" t="s">
        <v>105</v>
      </c>
      <c r="D25" s="158"/>
      <c r="E25" s="158"/>
      <c r="F25" s="144">
        <f t="shared" si="0"/>
        <v>0</v>
      </c>
      <c r="G25" s="138"/>
    </row>
    <row r="26" spans="2:7" ht="18.75" x14ac:dyDescent="0.3">
      <c r="B26" s="149"/>
      <c r="C26" s="145" t="s">
        <v>106</v>
      </c>
      <c r="D26" s="146">
        <f>SUM(D18:D25)</f>
        <v>0</v>
      </c>
      <c r="E26" s="146">
        <f t="shared" ref="E26:F26" si="1">SUM(E18:E25)</f>
        <v>0</v>
      </c>
      <c r="F26" s="146">
        <f t="shared" si="1"/>
        <v>0</v>
      </c>
      <c r="G26" s="138"/>
    </row>
    <row r="27" spans="2:7" x14ac:dyDescent="0.25">
      <c r="B27" s="62"/>
      <c r="C27" s="62"/>
      <c r="D27" s="62"/>
      <c r="E27" s="62"/>
      <c r="F27" s="62"/>
      <c r="G27" s="62"/>
    </row>
    <row r="28" spans="2:7" ht="9.6" customHeight="1" x14ac:dyDescent="0.25">
      <c r="B28" s="151" t="s">
        <v>107</v>
      </c>
      <c r="C28" s="62"/>
      <c r="D28" s="62"/>
      <c r="E28" s="62"/>
    </row>
    <row r="29" spans="2:7" ht="9.6" customHeight="1" x14ac:dyDescent="0.25">
      <c r="B29" s="151" t="s">
        <v>108</v>
      </c>
      <c r="C29" s="62"/>
      <c r="D29" s="62"/>
      <c r="E29" s="62"/>
    </row>
    <row r="30" spans="2:7" ht="9.6" customHeight="1" x14ac:dyDescent="0.25">
      <c r="B30" s="151" t="s">
        <v>109</v>
      </c>
      <c r="C30" s="62"/>
      <c r="D30" s="62"/>
      <c r="E30" s="62"/>
    </row>
    <row r="31" spans="2:7" ht="9.6" customHeight="1" x14ac:dyDescent="0.3">
      <c r="B31" s="151" t="s">
        <v>110</v>
      </c>
      <c r="C31" s="62"/>
      <c r="D31" s="62"/>
      <c r="F31" s="152"/>
      <c r="G31" s="153"/>
    </row>
    <row r="32" spans="2:7" ht="9.6" customHeight="1" x14ac:dyDescent="0.3">
      <c r="B32" s="151" t="s">
        <v>111</v>
      </c>
      <c r="C32" s="62"/>
      <c r="D32" s="62"/>
      <c r="E32" s="138"/>
      <c r="F32" s="154"/>
      <c r="G32" s="154"/>
    </row>
  </sheetData>
  <mergeCells count="3">
    <mergeCell ref="B11:B12"/>
    <mergeCell ref="B14:G14"/>
    <mergeCell ref="D2:G4"/>
  </mergeCells>
  <pageMargins left="0.7" right="0.7" top="0.75" bottom="0.75" header="0.3" footer="0.3"/>
  <pageSetup paperSize="9"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6">
    <pageSetUpPr fitToPage="1"/>
  </sheetPr>
  <dimension ref="B2:I15"/>
  <sheetViews>
    <sheetView workbookViewId="0">
      <selection activeCell="H30" sqref="H30"/>
    </sheetView>
  </sheetViews>
  <sheetFormatPr baseColWidth="10" defaultRowHeight="15" x14ac:dyDescent="0.25"/>
  <sheetData>
    <row r="2" spans="2:9" x14ac:dyDescent="0.25">
      <c r="B2" t="s">
        <v>64</v>
      </c>
    </row>
    <row r="3" spans="2:9" x14ac:dyDescent="0.25">
      <c r="B3" s="83" t="s">
        <v>12</v>
      </c>
      <c r="I3" t="s">
        <v>141</v>
      </c>
    </row>
    <row r="4" spans="2:9" x14ac:dyDescent="0.25">
      <c r="B4" s="84" t="s">
        <v>13</v>
      </c>
      <c r="I4" t="s">
        <v>138</v>
      </c>
    </row>
    <row r="5" spans="2:9" x14ac:dyDescent="0.25">
      <c r="B5" s="84" t="s">
        <v>14</v>
      </c>
      <c r="I5" t="s">
        <v>139</v>
      </c>
    </row>
    <row r="6" spans="2:9" x14ac:dyDescent="0.25">
      <c r="B6" s="84" t="s">
        <v>47</v>
      </c>
      <c r="I6" t="s">
        <v>142</v>
      </c>
    </row>
    <row r="7" spans="2:9" x14ac:dyDescent="0.25">
      <c r="I7" t="s">
        <v>140</v>
      </c>
    </row>
    <row r="8" spans="2:9" x14ac:dyDescent="0.25">
      <c r="B8" t="s">
        <v>67</v>
      </c>
    </row>
    <row r="9" spans="2:9" x14ac:dyDescent="0.25">
      <c r="B9" s="83" t="s">
        <v>12</v>
      </c>
    </row>
    <row r="10" spans="2:9" x14ac:dyDescent="0.25">
      <c r="B10" s="84" t="s">
        <v>13</v>
      </c>
    </row>
    <row r="11" spans="2:9" x14ac:dyDescent="0.25">
      <c r="B11" s="85" t="s">
        <v>57</v>
      </c>
    </row>
    <row r="12" spans="2:9" x14ac:dyDescent="0.25">
      <c r="B12" s="84" t="s">
        <v>14</v>
      </c>
    </row>
    <row r="13" spans="2:9" x14ac:dyDescent="0.25">
      <c r="B13" s="84" t="s">
        <v>47</v>
      </c>
    </row>
    <row r="14" spans="2:9" x14ac:dyDescent="0.25">
      <c r="B14" s="84" t="s">
        <v>15</v>
      </c>
    </row>
    <row r="15" spans="2:9" x14ac:dyDescent="0.25">
      <c r="B15" s="84"/>
    </row>
  </sheetData>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4</vt:i4>
      </vt:variant>
    </vt:vector>
  </HeadingPairs>
  <TitlesOfParts>
    <vt:vector size="11" baseType="lpstr">
      <vt:lpstr>NOTICE</vt:lpstr>
      <vt:lpstr>SYNTHESE</vt:lpstr>
      <vt:lpstr>DEPENSES</vt:lpstr>
      <vt:lpstr>DETAIL RH</vt:lpstr>
      <vt:lpstr>RESSOURCES</vt:lpstr>
      <vt:lpstr>RECETTES PREVISIONNELLES</vt:lpstr>
      <vt:lpstr>MENUS CHOIX</vt:lpstr>
      <vt:lpstr>DEPENSES!Zone_d_impression</vt:lpstr>
      <vt:lpstr>'DETAIL RH'!Zone_d_impression</vt:lpstr>
      <vt:lpstr>RESSOURCES!Zone_d_impression</vt:lpstr>
      <vt:lpstr>SYNTHESE!Zone_d_impression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Mélanie FONTAINE</cp:lastModifiedBy>
  <cp:lastPrinted>2022-04-12T10:59:21Z</cp:lastPrinted>
  <dcterms:created xsi:type="dcterms:W3CDTF">2022-03-09T08:05:15Z</dcterms:created>
  <dcterms:modified xsi:type="dcterms:W3CDTF">2024-01-19T14:24:33Z</dcterms:modified>
</cp:coreProperties>
</file>