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tabRatio="661" activeTab="0"/>
  </bookViews>
  <sheets>
    <sheet name="ANXE-1-DEPENSES PREVI" sheetId="1" r:id="rId1"/>
    <sheet name="liste" sheetId="2" state="hidden" r:id="rId2"/>
    <sheet name="Contrôles" sheetId="3" state="hidden" r:id="rId3"/>
    <sheet name="Référentiels" sheetId="4" state="hidden" r:id="rId4"/>
  </sheets>
  <externalReferences>
    <externalReference r:id="rId7"/>
  </externalReferences>
  <definedNames>
    <definedName name="_xlfn.IFERROR" hidden="1">#NAME?</definedName>
    <definedName name="aquaculture">'liste'!$D$30:$D$32</definedName>
    <definedName name="code">'liste'!$A$1:$F$25</definedName>
    <definedName name="Code_Sites_Dossier">#REF!</definedName>
    <definedName name="Financeurs">#REF!</definedName>
    <definedName name="id">'liste'!$A$2:$A$25</definedName>
    <definedName name="_xlnm.Print_Titles" localSheetId="0">'ANXE-1-DEPENSES PREVI'!$6:$8</definedName>
    <definedName name="Liste1">#REF!</definedName>
    <definedName name="Liste2">#REF!</definedName>
    <definedName name="Missions">#REF!</definedName>
    <definedName name="Modalité">#REF!</definedName>
    <definedName name="ouinon">'[1]BASE DE DONNEES'!$B$1:$B$2</definedName>
    <definedName name="pêche">'liste'!$B$30:$B$35</definedName>
    <definedName name="Poste">#REF!</definedName>
    <definedName name="Régions">#REF!</definedName>
    <definedName name="Statut_Juridique">#REF!</definedName>
    <definedName name="Unité">#REF!</definedName>
    <definedName name="_xlnm.Print_Area" localSheetId="0">'ANXE-1-DEPENSES PREVI'!$B$1:$K$44</definedName>
  </definedNames>
  <calcPr fullCalcOnLoad="1"/>
</workbook>
</file>

<file path=xl/comments1.xml><?xml version="1.0" encoding="utf-8"?>
<comments xmlns="http://schemas.openxmlformats.org/spreadsheetml/2006/main">
  <authors>
    <author>M?lanie FONTAINE</author>
  </authors>
  <commentList>
    <comment ref="B20" authorId="0">
      <text>
        <r>
          <rPr>
            <sz val="12"/>
            <rFont val="Tahoma"/>
            <family val="2"/>
          </rPr>
          <t>1. choisir le code barème de l'aide sollicitée détaillée dans la tableau des coûts unitaires du DOMO 1,5</t>
        </r>
      </text>
    </comment>
    <comment ref="K20" authorId="0">
      <text>
        <r>
          <rPr>
            <sz val="12"/>
            <rFont val="Tahoma"/>
            <family val="2"/>
          </rPr>
          <t>3. choisir le coefficient de conversion en fonction du produit et du niveau de transformation , conformément au tableau du chapitre coefficient de conversion du DOMO 1,5</t>
        </r>
      </text>
    </comment>
    <comment ref="F20" authorId="0">
      <text>
        <r>
          <rPr>
            <sz val="12"/>
            <rFont val="Tahoma"/>
            <family val="2"/>
          </rPr>
          <t>2. Saisissez par semestre votre prévisionnel de vente sur 2 ans.</t>
        </r>
        <r>
          <rPr>
            <sz val="9"/>
            <rFont val="Tahoma"/>
            <family val="0"/>
          </rPr>
          <t xml:space="preserve">
</t>
        </r>
      </text>
    </comment>
    <comment ref="L20" authorId="0">
      <text>
        <r>
          <rPr>
            <sz val="12"/>
            <rFont val="Tahoma"/>
            <family val="2"/>
          </rPr>
          <t xml:space="preserve">4. Reportez dans e synergie le nombre d'unité et le forfait pou calculer le poste de dépense
</t>
        </r>
      </text>
    </comment>
  </commentList>
</comments>
</file>

<file path=xl/sharedStrings.xml><?xml version="1.0" encoding="utf-8"?>
<sst xmlns="http://schemas.openxmlformats.org/spreadsheetml/2006/main" count="212" uniqueCount="147">
  <si>
    <t>Identification du demandeur</t>
  </si>
  <si>
    <t>Nature installation</t>
  </si>
  <si>
    <t>Type installation</t>
  </si>
  <si>
    <t>Zonage</t>
  </si>
  <si>
    <t>Liste choix 1</t>
  </si>
  <si>
    <t>Liste choix 2</t>
  </si>
  <si>
    <t>Modalité intervention</t>
  </si>
  <si>
    <t>Ref OTEX</t>
  </si>
  <si>
    <t>Individuelle</t>
  </si>
  <si>
    <t>Oui</t>
  </si>
  <si>
    <t>Cofinancé</t>
  </si>
  <si>
    <t>Autre viticulture</t>
  </si>
  <si>
    <t>Sociétaire</t>
  </si>
  <si>
    <t>Défavorisée</t>
  </si>
  <si>
    <t>Non</t>
  </si>
  <si>
    <t>National</t>
  </si>
  <si>
    <t>Autres associations</t>
  </si>
  <si>
    <t>Montagne</t>
  </si>
  <si>
    <t>SO</t>
  </si>
  <si>
    <t>Autres Granivores</t>
  </si>
  <si>
    <t>Autres herbivores</t>
  </si>
  <si>
    <t>Bovins lait</t>
  </si>
  <si>
    <t>Bovins lait et viande</t>
  </si>
  <si>
    <t>Bovins viande</t>
  </si>
  <si>
    <t>Caprins</t>
  </si>
  <si>
    <t>Céréales et Oléoprotagineux</t>
  </si>
  <si>
    <t>Cultures générales</t>
  </si>
  <si>
    <t>Fleurs et horticulture diverse</t>
  </si>
  <si>
    <t>Fruits et autres cultures permanentes</t>
  </si>
  <si>
    <t>Grandes cultures et herbivores</t>
  </si>
  <si>
    <t>Maraîchage</t>
  </si>
  <si>
    <t>Non disponible</t>
  </si>
  <si>
    <t>Ovins</t>
  </si>
  <si>
    <t>Ovins-Bovins</t>
  </si>
  <si>
    <t>Polyculture</t>
  </si>
  <si>
    <t>Polyelevage à orientation granivores</t>
  </si>
  <si>
    <t>Polyelevage à orientation herbivores</t>
  </si>
  <si>
    <t>Porcins</t>
  </si>
  <si>
    <t>Viticulture d'appellation</t>
  </si>
  <si>
    <t>Volailles</t>
  </si>
  <si>
    <t>Plaine</t>
  </si>
  <si>
    <t>Stade contrôle Modulation</t>
  </si>
  <si>
    <t>Demande d'aide</t>
  </si>
  <si>
    <t>Première demande de paiement (DP1)</t>
  </si>
  <si>
    <t>Dernière demande de paiement (DDP)</t>
  </si>
  <si>
    <t>Etat sélection</t>
  </si>
  <si>
    <t>Top up</t>
  </si>
  <si>
    <t>Retenu</t>
  </si>
  <si>
    <t>Non retenu</t>
  </si>
  <si>
    <t>ITP</t>
  </si>
  <si>
    <t>ITS</t>
  </si>
  <si>
    <t>IP</t>
  </si>
  <si>
    <t xml:space="preserve">DEMANDE D'AIDE </t>
  </si>
  <si>
    <t>Intitulé de la mesure</t>
  </si>
  <si>
    <t>FONDS EUROPEEN POUR LES AFFAIRES MARITIMES ET LA PECHE (FEAMP)</t>
  </si>
  <si>
    <t>ANNEXE 1 : Dépenses prévisionnelles</t>
  </si>
  <si>
    <r>
      <t>Surcoûts supportés</t>
    </r>
    <r>
      <rPr>
        <sz val="14"/>
        <rFont val="Arial"/>
        <family val="2"/>
      </rPr>
      <t xml:space="preserve"> (sur une base forfaitaire déterminée dans le plan de compensation des surcoûts)</t>
    </r>
  </si>
  <si>
    <t xml:space="preserve">Nom / Prénom ou Dénomination sociale : </t>
  </si>
  <si>
    <t>Catégorie 1A - coût de production des produits de la Pêche</t>
  </si>
  <si>
    <t>Production pêche côtière - segment des canots</t>
  </si>
  <si>
    <t>Production pêche côtière - segment des tapouilles</t>
  </si>
  <si>
    <t>Collecte des produits issus de la pêche côtière - segment des canots</t>
  </si>
  <si>
    <t>Collecte des produits issus de la pêche côtière - segment des tapouilles</t>
  </si>
  <si>
    <t>Production de la pêche crevettière</t>
  </si>
  <si>
    <t>Production de la pêche palangrière</t>
  </si>
  <si>
    <t xml:space="preserve"> Catégorie 1-B: coûts de production des produits de l'aquaculture</t>
  </si>
  <si>
    <t>Production conventionnelle piscicole</t>
  </si>
  <si>
    <t>Production biologique piscicole</t>
  </si>
  <si>
    <t>1ère mise sur le marché par l’exploitant des poissons frais issus de l’aquaculture</t>
  </si>
  <si>
    <t>Production conventionnelle de crustacés d’élevage</t>
  </si>
  <si>
    <t>Production biologique de crustacés d’élevage</t>
  </si>
  <si>
    <t>1ère mise sur le marché par l’exploitant de crustacés et mollusques frais issus de l’aquaculture</t>
  </si>
  <si>
    <t>Production de spiruline</t>
  </si>
  <si>
    <t>1ère mise sur le marché par l’exploitant de spiruline frais issus de l’aquaculture</t>
  </si>
  <si>
    <t>Catégorie 2: coûts de transformation</t>
  </si>
  <si>
    <t>1ère transformation par les usiniers</t>
  </si>
  <si>
    <t>2nde transformation par les usiniers</t>
  </si>
  <si>
    <t>1ère et à la 2nde transformation par les ateliers</t>
  </si>
  <si>
    <t>Catégorie 3 : coût de commercialisation</t>
  </si>
  <si>
    <t>Commercialisation sur le marché local par les usiniers</t>
  </si>
  <si>
    <t>Commercialisation sur le marché local par les ateliers</t>
  </si>
  <si>
    <t>Commercialisation vers le marché antillais et/ou de l’hexagone par export maritime par les usiniers</t>
  </si>
  <si>
    <t>Commercialisation vers le marché européen par voie aérienne par les usiniers</t>
  </si>
  <si>
    <t>Commercialisation vers le marché européen par voie aérienne - par les ateliers</t>
  </si>
  <si>
    <t>Commercialisation vers le marché européen par voie aérienne - par les aquaculteurs</t>
  </si>
  <si>
    <t>Commercialisation des opérateurs exportant par voie aérienne des crustacés d’élevage</t>
  </si>
  <si>
    <t>Poissons blancs et rouge</t>
  </si>
  <si>
    <t>Crustacées</t>
  </si>
  <si>
    <t>Coefficient de conversion</t>
  </si>
  <si>
    <t>Poissons d’aquaculture</t>
  </si>
  <si>
    <t>Spiruline</t>
  </si>
  <si>
    <t xml:space="preserve">Crustacés d’aquaculture </t>
  </si>
  <si>
    <t>Produits issus de la pêche</t>
  </si>
  <si>
    <t>Produits issus de l'aquaculture</t>
  </si>
  <si>
    <t>TOTAL AIDES FEAMPA :</t>
  </si>
  <si>
    <t>(L'intensité de l'aide FEAMPA est de 100%)</t>
  </si>
  <si>
    <t>OS n°</t>
  </si>
  <si>
    <t>Poissons blancs et rouge, Crustacées</t>
  </si>
  <si>
    <t>Catégorie</t>
  </si>
  <si>
    <t>Code barème</t>
  </si>
  <si>
    <t>1A - 1</t>
  </si>
  <si>
    <t>1A - 2</t>
  </si>
  <si>
    <t>1A - 3</t>
  </si>
  <si>
    <t>1A - 4</t>
  </si>
  <si>
    <t>1A - 5</t>
  </si>
  <si>
    <t>1A - 6</t>
  </si>
  <si>
    <t>1B -1</t>
  </si>
  <si>
    <t>1B -2</t>
  </si>
  <si>
    <t>1B -3</t>
  </si>
  <si>
    <t>1B -4</t>
  </si>
  <si>
    <t>1B -5</t>
  </si>
  <si>
    <t>1B -6</t>
  </si>
  <si>
    <t>1B -7</t>
  </si>
  <si>
    <t>1B -8</t>
  </si>
  <si>
    <t>2-1</t>
  </si>
  <si>
    <t>2-2</t>
  </si>
  <si>
    <t>2-3</t>
  </si>
  <si>
    <t>3-1</t>
  </si>
  <si>
    <t>3-2</t>
  </si>
  <si>
    <t>3-3</t>
  </si>
  <si>
    <t>3-4</t>
  </si>
  <si>
    <t>3-5</t>
  </si>
  <si>
    <t>3-6</t>
  </si>
  <si>
    <t>3-7</t>
  </si>
  <si>
    <t>Code Barème</t>
  </si>
  <si>
    <t>Intitulé de l'aide</t>
  </si>
  <si>
    <t>Forfait</t>
  </si>
  <si>
    <t>montant de l'assiette éligible</t>
  </si>
  <si>
    <t>Espèce éligible</t>
  </si>
  <si>
    <t>Pêche</t>
  </si>
  <si>
    <t>Aquaculture</t>
  </si>
  <si>
    <t>filière</t>
  </si>
  <si>
    <t>Aquacole</t>
  </si>
  <si>
    <t>Exemple</t>
  </si>
  <si>
    <t>Montant unitaire</t>
  </si>
  <si>
    <t>Libellé du poste</t>
  </si>
  <si>
    <t>1er Semestre N</t>
  </si>
  <si>
    <t>2nd Semestre N</t>
  </si>
  <si>
    <t>1er Semestre N+1</t>
  </si>
  <si>
    <t>2nd Semestre N+1</t>
  </si>
  <si>
    <t>TOTAL</t>
  </si>
  <si>
    <t>Quantité a vendre en tonne</t>
  </si>
  <si>
    <t>Nombre d'unité (quantité PV)</t>
  </si>
  <si>
    <t>Période concernée</t>
  </si>
  <si>
    <t>1.5</t>
  </si>
  <si>
    <t>Compensation des surcoûts</t>
  </si>
  <si>
    <t>Saisie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</si>
</sst>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[$-F800]dddd\,\ mmmm\ dd\,\ yyyy"/>
    <numFmt numFmtId="167" formatCode="[$-40C]dddd\ d\ mmmm\ yyyy"/>
    <numFmt numFmtId="168" formatCode="&quot;Vrai&quot;;&quot;Vrai&quot;;&quot;Faux&quot;"/>
    <numFmt numFmtId="169" formatCode="&quot;Actif&quot;;&quot;Actif&quot;;&quot;Inactif&quot;"/>
    <numFmt numFmtId="170" formatCode="[$€-2]\ #,##0.00_);[Red]\([$€-2]\ #,##0.00\)"/>
    <numFmt numFmtId="171" formatCode="#,##0.00\ &quot;€&quot;"/>
    <numFmt numFmtId="172" formatCode="#,##0.00\ _€"/>
    <numFmt numFmtId="173" formatCode="_-* #,##0.00\ [$€-40C]_-;\-* #,##0.00\ [$€-40C]_-;_-* &quot;-&quot;??\ [$€-40C]_-;_-@_-"/>
    <numFmt numFmtId="174" formatCode="0.0%"/>
    <numFmt numFmtId="175" formatCode="_-* #,##0.000\ [$€-40C]_-;\-* #,##0.000\ [$€-40C]_-;_-* &quot;-&quot;??\ [$€-40C]_-;_-@_-"/>
    <numFmt numFmtId="176" formatCode="0.0"/>
    <numFmt numFmtId="177" formatCode="#,##0.0"/>
    <numFmt numFmtId="178" formatCode="#,##0\ &quot;€&quot;"/>
    <numFmt numFmtId="179" formatCode="#,##0\ [$€-40C];\-#,##0\ [$€-40C]"/>
    <numFmt numFmtId="180" formatCode="00000"/>
    <numFmt numFmtId="181" formatCode="#,##0.00&quot; &quot;[$€-40C]"/>
    <numFmt numFmtId="182" formatCode="_-* #,##0.000\ &quot;€&quot;_-;\-* #,##0.000\ &quot;€&quot;_-;_-* &quot;-&quot;??\ &quot;€&quot;_-;_-@_-"/>
    <numFmt numFmtId="183" formatCode="_-* #,##0.0000\ &quot;€&quot;_-;\-* #,##0.0000\ &quot;€&quot;_-;_-* &quot;-&quot;??\ &quot;€&quot;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24"/>
      <color indexed="49"/>
      <name val="Arial"/>
      <family val="2"/>
    </font>
    <font>
      <sz val="11"/>
      <color indexed="49"/>
      <name val="Calibri"/>
      <family val="2"/>
    </font>
    <font>
      <b/>
      <sz val="14"/>
      <color indexed="49"/>
      <name val="Arial"/>
      <family val="2"/>
    </font>
    <font>
      <b/>
      <sz val="20"/>
      <color indexed="49"/>
      <name val="Arial"/>
      <family val="2"/>
    </font>
    <font>
      <b/>
      <sz val="12"/>
      <color indexed="9"/>
      <name val="Arial"/>
      <family val="2"/>
    </font>
    <font>
      <i/>
      <sz val="10"/>
      <name val="Arial"/>
      <family val="2"/>
    </font>
    <font>
      <sz val="12"/>
      <name val="Tahoma"/>
      <family val="2"/>
    </font>
    <font>
      <sz val="9"/>
      <name val="Tahoma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>
        <color indexed="63"/>
      </left>
      <right>
        <color indexed="63"/>
      </right>
      <top style="thin"/>
      <bottom style="thin">
        <color indexed="55"/>
      </bottom>
    </border>
    <border>
      <left>
        <color indexed="63"/>
      </left>
      <right style="thin"/>
      <top style="thin"/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0" borderId="2" applyNumberFormat="0" applyFill="0" applyAlignment="0" applyProtection="0"/>
    <xf numFmtId="0" fontId="41" fillId="27" borderId="1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3" applyNumberFormat="0" applyFont="0" applyAlignment="0" applyProtection="0"/>
    <xf numFmtId="9" fontId="1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1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8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/>
    </xf>
    <xf numFmtId="44" fontId="0" fillId="0" borderId="0" xfId="48" applyFont="1" applyAlignment="1">
      <alignment/>
    </xf>
    <xf numFmtId="0" fontId="53" fillId="0" borderId="0" xfId="0" applyFont="1" applyAlignment="1">
      <alignment horizontal="center"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wrapText="1"/>
      <protection/>
    </xf>
    <xf numFmtId="0" fontId="13" fillId="0" borderId="1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13" fillId="0" borderId="11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 wrapText="1"/>
      <protection/>
    </xf>
    <xf numFmtId="0" fontId="14" fillId="0" borderId="0" xfId="0" applyFont="1" applyAlignment="1" applyProtection="1">
      <alignment horizontal="left"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15" fillId="34" borderId="12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0" fillId="0" borderId="0" xfId="0" applyFont="1" applyFill="1" applyAlignment="1" applyProtection="1">
      <alignment wrapText="1"/>
      <protection/>
    </xf>
    <xf numFmtId="0" fontId="10" fillId="0" borderId="0" xfId="0" applyFont="1" applyAlignment="1" applyProtection="1">
      <alignment wrapText="1"/>
      <protection/>
    </xf>
    <xf numFmtId="0" fontId="2" fillId="0" borderId="12" xfId="0" applyFont="1" applyBorder="1" applyAlignment="1" applyProtection="1">
      <alignment horizontal="left" vertical="center" indent="2"/>
      <protection/>
    </xf>
    <xf numFmtId="0" fontId="9" fillId="0" borderId="0" xfId="0" applyNumberFormat="1" applyFont="1" applyFill="1" applyBorder="1" applyAlignment="1" applyProtection="1">
      <alignment horizontal="centerContinuous" vertical="center"/>
      <protection/>
    </xf>
    <xf numFmtId="171" fontId="2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centerContinuous" wrapText="1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/>
      <protection/>
    </xf>
    <xf numFmtId="44" fontId="2" fillId="0" borderId="12" xfId="48" applyFont="1" applyBorder="1" applyAlignment="1" applyProtection="1">
      <alignment horizontal="center" vertical="center"/>
      <protection/>
    </xf>
    <xf numFmtId="165" fontId="2" fillId="0" borderId="12" xfId="46" applyFont="1" applyFill="1" applyBorder="1" applyAlignment="1" applyProtection="1">
      <alignment horizontal="center" vertical="center"/>
      <protection/>
    </xf>
    <xf numFmtId="0" fontId="2" fillId="7" borderId="12" xfId="0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Alignment="1" applyProtection="1">
      <alignment vertical="center" wrapText="1"/>
      <protection/>
    </xf>
    <xf numFmtId="0" fontId="10" fillId="0" borderId="0" xfId="0" applyFont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171" fontId="5" fillId="0" borderId="0" xfId="0" applyNumberFormat="1" applyFont="1" applyFill="1" applyBorder="1" applyAlignment="1" applyProtection="1">
      <alignment horizontal="left" wrapText="1"/>
      <protection/>
    </xf>
    <xf numFmtId="171" fontId="5" fillId="0" borderId="0" xfId="0" applyNumberFormat="1" applyFont="1" applyFill="1" applyBorder="1" applyAlignment="1" applyProtection="1">
      <alignment horizontal="left" indent="2"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right" vertical="center"/>
      <protection/>
    </xf>
    <xf numFmtId="171" fontId="2" fillId="0" borderId="14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wrapText="1"/>
      <protection/>
    </xf>
    <xf numFmtId="0" fontId="16" fillId="0" borderId="0" xfId="0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wrapText="1"/>
      <protection/>
    </xf>
    <xf numFmtId="0" fontId="2" fillId="7" borderId="12" xfId="0" applyFont="1" applyFill="1" applyBorder="1" applyAlignment="1" applyProtection="1">
      <alignment horizontal="center" vertical="center"/>
      <protection locked="0"/>
    </xf>
    <xf numFmtId="0" fontId="2" fillId="7" borderId="12" xfId="0" applyFont="1" applyFill="1" applyBorder="1" applyAlignment="1" applyProtection="1">
      <alignment horizontal="left" vertical="center"/>
      <protection locked="0"/>
    </xf>
    <xf numFmtId="165" fontId="2" fillId="7" borderId="12" xfId="46" applyFont="1" applyFill="1" applyBorder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/>
      <protection/>
    </xf>
    <xf numFmtId="44" fontId="0" fillId="0" borderId="0" xfId="48" applyFont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49" fontId="2" fillId="7" borderId="12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165" fontId="2" fillId="7" borderId="12" xfId="46" applyFont="1" applyFill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vertical="center" wrapText="1"/>
      <protection/>
    </xf>
    <xf numFmtId="0" fontId="7" fillId="0" borderId="17" xfId="0" applyFont="1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vertical="center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5" fillId="7" borderId="12" xfId="0" applyNumberFormat="1" applyFont="1" applyFill="1" applyBorder="1" applyAlignment="1" applyProtection="1">
      <alignment horizontal="center" vertical="center" wrapText="1"/>
      <protection locked="0"/>
    </xf>
    <xf numFmtId="171" fontId="2" fillId="7" borderId="12" xfId="0" applyNumberFormat="1" applyFont="1" applyFill="1" applyBorder="1" applyAlignment="1" applyProtection="1">
      <alignment horizontal="center" wrapText="1"/>
      <protection locked="0"/>
    </xf>
    <xf numFmtId="0" fontId="15" fillId="34" borderId="12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ableStyleLight1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DIREPS\DIREPS-SAT\SIC\PS%20RRN\2_Formulaire_demande_aide\VERSION_V1.0_DIFFUSEE_151009\FOR_PSRRN_DEMANDE_ANNEXE_VF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nexe 1. PARTENARIAT"/>
      <sheetName val="Annexe 2. DEPENSES_PREV."/>
      <sheetName val="Annexe 3. RESSOURCES_PREV."/>
      <sheetName val="Contrôles"/>
      <sheetName val="Annexe 4. PIECES_JUSTIFICATIVES"/>
      <sheetName val="BASE DE DONNEES"/>
      <sheetName val="Annexe_1__PARTENARIAT"/>
      <sheetName val="Annexe_2__DEPENSES_PREV_"/>
      <sheetName val="Annexe_3__RESSOURCES_PREV_"/>
      <sheetName val="Annexe_4__PIECES_JUSTIFICATIVES"/>
      <sheetName val="BASE_DE_DONNEES"/>
    </sheetNames>
    <sheetDataSet>
      <sheetData sheetId="5">
        <row r="1">
          <cell r="B1" t="str">
            <v>Oui</v>
          </cell>
        </row>
        <row r="2">
          <cell r="B2" t="str">
            <v>Non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4"/>
  <sheetViews>
    <sheetView showGridLines="0" tabSelected="1" zoomScale="85" zoomScaleNormal="85" zoomScaleSheetLayoutView="100" zoomScalePageLayoutView="10" workbookViewId="0" topLeftCell="A18">
      <selection activeCell="G27" sqref="G27"/>
    </sheetView>
  </sheetViews>
  <sheetFormatPr defaultColWidth="11.421875" defaultRowHeight="15"/>
  <cols>
    <col min="1" max="1" width="11.421875" style="14" customWidth="1"/>
    <col min="2" max="2" width="42.8515625" style="14" customWidth="1"/>
    <col min="3" max="3" width="74.00390625" style="64" customWidth="1"/>
    <col min="4" max="4" width="40.8515625" style="14" customWidth="1"/>
    <col min="5" max="9" width="27.8515625" style="14" customWidth="1"/>
    <col min="10" max="10" width="23.28125" style="12" customWidth="1"/>
    <col min="11" max="11" width="20.00390625" style="14" customWidth="1"/>
    <col min="12" max="12" width="28.421875" style="14" bestFit="1" customWidth="1"/>
    <col min="13" max="13" width="25.7109375" style="14" customWidth="1"/>
    <col min="14" max="14" width="31.57421875" style="14" customWidth="1"/>
    <col min="15" max="16" width="16.421875" style="14" customWidth="1"/>
    <col min="17" max="17" width="14.8515625" style="14" customWidth="1"/>
    <col min="18" max="16384" width="11.421875" style="14" customWidth="1"/>
  </cols>
  <sheetData>
    <row r="1" spans="2:11" ht="41.25" customHeight="1">
      <c r="B1" s="9" t="s">
        <v>52</v>
      </c>
      <c r="C1" s="10"/>
      <c r="D1" s="9"/>
      <c r="E1" s="11"/>
      <c r="F1" s="11"/>
      <c r="G1" s="11"/>
      <c r="H1" s="11"/>
      <c r="I1" s="11"/>
      <c r="K1" s="13"/>
    </row>
    <row r="2" spans="2:11" ht="26.25" customHeight="1">
      <c r="B2" s="15" t="s">
        <v>54</v>
      </c>
      <c r="C2" s="16"/>
      <c r="D2" s="11"/>
      <c r="E2" s="15"/>
      <c r="F2" s="15"/>
      <c r="G2" s="15"/>
      <c r="H2" s="15"/>
      <c r="I2" s="15"/>
      <c r="K2" s="13"/>
    </row>
    <row r="3" spans="2:10" s="20" customFormat="1" ht="31.5" customHeight="1">
      <c r="B3" s="17" t="s">
        <v>96</v>
      </c>
      <c r="C3" s="79" t="s">
        <v>144</v>
      </c>
      <c r="D3" s="79"/>
      <c r="E3" s="80"/>
      <c r="F3" s="18"/>
      <c r="G3" s="18"/>
      <c r="H3" s="18"/>
      <c r="I3" s="18"/>
      <c r="J3" s="19"/>
    </row>
    <row r="4" spans="2:10" s="20" customFormat="1" ht="38.25" customHeight="1">
      <c r="B4" s="21" t="s">
        <v>53</v>
      </c>
      <c r="C4" s="77" t="s">
        <v>145</v>
      </c>
      <c r="D4" s="77"/>
      <c r="E4" s="78"/>
      <c r="F4" s="22"/>
      <c r="G4" s="22"/>
      <c r="H4" s="22"/>
      <c r="I4" s="22"/>
      <c r="J4" s="19"/>
    </row>
    <row r="5" spans="2:10" s="25" customFormat="1" ht="54.75" customHeight="1">
      <c r="B5" s="23" t="s">
        <v>55</v>
      </c>
      <c r="C5" s="24"/>
      <c r="E5" s="13"/>
      <c r="F5" s="13"/>
      <c r="G5" s="13"/>
      <c r="H5" s="13"/>
      <c r="I5" s="13"/>
      <c r="J5" s="26"/>
    </row>
    <row r="6" spans="2:17" ht="24.75" customHeight="1">
      <c r="B6" s="27" t="s">
        <v>0</v>
      </c>
      <c r="C6" s="88"/>
      <c r="D6" s="88"/>
      <c r="E6" s="88"/>
      <c r="F6" s="28"/>
      <c r="G6" s="28"/>
      <c r="H6" s="28"/>
      <c r="I6" s="28"/>
      <c r="J6" s="29"/>
      <c r="K6" s="6"/>
      <c r="L6" s="30"/>
      <c r="M6" s="30"/>
      <c r="N6" s="30"/>
      <c r="O6" s="30"/>
      <c r="P6" s="30"/>
      <c r="Q6" s="6"/>
    </row>
    <row r="7" spans="2:17" ht="24.75" customHeight="1">
      <c r="B7" s="31" t="s">
        <v>57</v>
      </c>
      <c r="C7" s="86"/>
      <c r="D7" s="86"/>
      <c r="E7" s="86"/>
      <c r="F7" s="32"/>
      <c r="G7" s="32"/>
      <c r="H7" s="32"/>
      <c r="I7" s="32"/>
      <c r="J7" s="6"/>
      <c r="K7" s="6"/>
      <c r="L7" s="6"/>
      <c r="M7" s="6"/>
      <c r="N7" s="6"/>
      <c r="O7" s="6"/>
      <c r="P7" s="6"/>
      <c r="Q7" s="6"/>
    </row>
    <row r="8" spans="2:16" ht="12" customHeight="1">
      <c r="B8" s="31" t="s">
        <v>143</v>
      </c>
      <c r="C8" s="87"/>
      <c r="D8" s="87"/>
      <c r="E8" s="87"/>
      <c r="F8" s="33"/>
      <c r="G8" s="33"/>
      <c r="H8" s="33"/>
      <c r="I8" s="33"/>
      <c r="J8" s="6"/>
      <c r="K8" s="6"/>
      <c r="L8" s="6"/>
      <c r="M8" s="6"/>
      <c r="N8" s="6"/>
      <c r="O8" s="6"/>
      <c r="P8" s="6"/>
    </row>
    <row r="9" spans="2:19" ht="17.25" customHeight="1">
      <c r="B9" s="6"/>
      <c r="C9" s="34"/>
      <c r="D9" s="35"/>
      <c r="E9" s="6"/>
      <c r="F9" s="6"/>
      <c r="G9" s="6"/>
      <c r="H9" s="6"/>
      <c r="I9" s="6"/>
      <c r="J9" s="29"/>
      <c r="K9" s="36"/>
      <c r="L9" s="13"/>
      <c r="M9" s="13"/>
      <c r="N9" s="37"/>
      <c r="O9" s="37"/>
      <c r="P9" s="37"/>
      <c r="Q9" s="37"/>
      <c r="R9" s="37"/>
      <c r="S9" s="37"/>
    </row>
    <row r="10" spans="2:19" ht="18">
      <c r="B10" s="38" t="s">
        <v>56</v>
      </c>
      <c r="C10" s="34"/>
      <c r="D10" s="35"/>
      <c r="E10" s="6"/>
      <c r="F10" s="6"/>
      <c r="G10" s="6"/>
      <c r="H10" s="6"/>
      <c r="I10" s="6"/>
      <c r="J10" s="29"/>
      <c r="K10" s="36"/>
      <c r="L10" s="13"/>
      <c r="M10" s="13"/>
      <c r="N10" s="37"/>
      <c r="O10" s="37"/>
      <c r="P10" s="37"/>
      <c r="Q10" s="37"/>
      <c r="R10" s="37"/>
      <c r="S10" s="37"/>
    </row>
    <row r="11" spans="2:19" ht="18">
      <c r="B11" s="38"/>
      <c r="C11" s="34"/>
      <c r="D11" s="35"/>
      <c r="E11" s="6"/>
      <c r="F11" s="6"/>
      <c r="G11" s="6"/>
      <c r="H11" s="6"/>
      <c r="I11" s="6"/>
      <c r="J11" s="29"/>
      <c r="K11" s="36"/>
      <c r="L11" s="13"/>
      <c r="M11" s="13"/>
      <c r="N11" s="37"/>
      <c r="O11" s="37"/>
      <c r="P11" s="37"/>
      <c r="Q11" s="37"/>
      <c r="R11" s="37"/>
      <c r="S11" s="37"/>
    </row>
    <row r="12" spans="2:19" ht="18">
      <c r="B12" s="38"/>
      <c r="C12" s="34"/>
      <c r="D12" s="35"/>
      <c r="E12" s="6"/>
      <c r="F12" s="6"/>
      <c r="G12" s="6"/>
      <c r="H12" s="6"/>
      <c r="I12" s="6"/>
      <c r="J12" s="29"/>
      <c r="K12" s="36"/>
      <c r="L12" s="13"/>
      <c r="M12" s="13"/>
      <c r="N12" s="37"/>
      <c r="O12" s="37"/>
      <c r="P12" s="37"/>
      <c r="Q12" s="37"/>
      <c r="R12" s="37"/>
      <c r="S12" s="37"/>
    </row>
    <row r="13" spans="2:19" ht="18">
      <c r="B13" s="38"/>
      <c r="C13" s="34"/>
      <c r="D13" s="35"/>
      <c r="E13" s="6"/>
      <c r="F13" s="6"/>
      <c r="G13" s="6"/>
      <c r="H13" s="6"/>
      <c r="I13" s="6"/>
      <c r="J13" s="29"/>
      <c r="K13" s="36"/>
      <c r="L13" s="13"/>
      <c r="M13" s="13"/>
      <c r="N13" s="37"/>
      <c r="O13" s="37"/>
      <c r="P13" s="37"/>
      <c r="Q13" s="37"/>
      <c r="R13" s="37"/>
      <c r="S13" s="37"/>
    </row>
    <row r="14" spans="2:19" ht="18">
      <c r="B14" s="38"/>
      <c r="C14" s="34"/>
      <c r="D14" s="35"/>
      <c r="E14" s="6"/>
      <c r="F14" s="6"/>
      <c r="G14" s="6"/>
      <c r="H14" s="6"/>
      <c r="I14" s="6"/>
      <c r="J14" s="29"/>
      <c r="K14" s="36"/>
      <c r="L14" s="13"/>
      <c r="M14" s="13"/>
      <c r="N14" s="37"/>
      <c r="O14" s="37"/>
      <c r="P14" s="37"/>
      <c r="Q14" s="37"/>
      <c r="R14" s="37"/>
      <c r="S14" s="37"/>
    </row>
    <row r="15" spans="2:19" ht="18">
      <c r="B15" s="38"/>
      <c r="C15" s="34"/>
      <c r="D15" s="35"/>
      <c r="E15" s="6"/>
      <c r="F15" s="6"/>
      <c r="G15" s="6"/>
      <c r="H15" s="6"/>
      <c r="I15" s="6"/>
      <c r="J15" s="29"/>
      <c r="K15" s="36"/>
      <c r="L15" s="13"/>
      <c r="M15" s="13"/>
      <c r="N15" s="37"/>
      <c r="O15" s="37"/>
      <c r="P15" s="37"/>
      <c r="Q15" s="37"/>
      <c r="R15" s="37"/>
      <c r="S15" s="37"/>
    </row>
    <row r="16" spans="2:19" ht="18">
      <c r="B16" s="38"/>
      <c r="C16" s="34"/>
      <c r="D16" s="35"/>
      <c r="E16" s="6"/>
      <c r="F16" s="6"/>
      <c r="G16" s="6"/>
      <c r="H16" s="6"/>
      <c r="I16" s="6"/>
      <c r="J16" s="29"/>
      <c r="K16" s="36"/>
      <c r="L16" s="13"/>
      <c r="M16" s="13"/>
      <c r="N16" s="37"/>
      <c r="O16" s="37"/>
      <c r="P16" s="37"/>
      <c r="Q16" s="37"/>
      <c r="R16" s="37"/>
      <c r="S16" s="37"/>
    </row>
    <row r="17" spans="2:19" ht="18">
      <c r="B17" s="38"/>
      <c r="C17" s="34"/>
      <c r="D17" s="35"/>
      <c r="E17" s="6"/>
      <c r="F17" s="6"/>
      <c r="G17" s="6"/>
      <c r="H17" s="6"/>
      <c r="I17" s="6"/>
      <c r="J17" s="29"/>
      <c r="K17" s="36"/>
      <c r="L17" s="13"/>
      <c r="M17" s="13"/>
      <c r="N17" s="37"/>
      <c r="O17" s="37"/>
      <c r="P17" s="37"/>
      <c r="Q17" s="37"/>
      <c r="R17" s="37"/>
      <c r="S17" s="37"/>
    </row>
    <row r="18" spans="2:19" ht="18">
      <c r="B18" s="38"/>
      <c r="C18" s="34"/>
      <c r="D18" s="35"/>
      <c r="E18" s="6"/>
      <c r="F18" s="6"/>
      <c r="G18" s="6"/>
      <c r="H18" s="6"/>
      <c r="I18" s="6"/>
      <c r="J18" s="29"/>
      <c r="K18" s="36"/>
      <c r="L18" s="13"/>
      <c r="M18" s="13"/>
      <c r="N18" s="37"/>
      <c r="O18" s="37"/>
      <c r="P18" s="37"/>
      <c r="Q18" s="37"/>
      <c r="R18" s="37"/>
      <c r="S18" s="37"/>
    </row>
    <row r="19" spans="2:19" ht="18">
      <c r="B19" s="38"/>
      <c r="C19" s="34"/>
      <c r="D19" s="35"/>
      <c r="E19" s="6"/>
      <c r="F19" s="6"/>
      <c r="G19" s="6"/>
      <c r="H19" s="6"/>
      <c r="I19" s="6"/>
      <c r="J19" s="29"/>
      <c r="K19" s="36"/>
      <c r="L19" s="13"/>
      <c r="M19" s="13"/>
      <c r="N19" s="37"/>
      <c r="O19" s="37"/>
      <c r="P19" s="37"/>
      <c r="Q19" s="37"/>
      <c r="R19" s="37"/>
      <c r="S19" s="37"/>
    </row>
    <row r="20" spans="2:13" s="39" customFormat="1" ht="36">
      <c r="B20" s="40" t="s">
        <v>124</v>
      </c>
      <c r="C20" s="84" t="s">
        <v>135</v>
      </c>
      <c r="D20" s="84" t="s">
        <v>131</v>
      </c>
      <c r="E20" s="84" t="s">
        <v>134</v>
      </c>
      <c r="F20" s="81" t="s">
        <v>141</v>
      </c>
      <c r="G20" s="82"/>
      <c r="H20" s="82"/>
      <c r="I20" s="82"/>
      <c r="J20" s="83"/>
      <c r="K20" s="40" t="s">
        <v>88</v>
      </c>
      <c r="L20" s="40" t="s">
        <v>142</v>
      </c>
      <c r="M20" s="40" t="s">
        <v>127</v>
      </c>
    </row>
    <row r="21" spans="2:13" s="39" customFormat="1" ht="18">
      <c r="B21" s="40"/>
      <c r="C21" s="85"/>
      <c r="D21" s="85"/>
      <c r="E21" s="85"/>
      <c r="F21" s="41" t="s">
        <v>136</v>
      </c>
      <c r="G21" s="41" t="s">
        <v>137</v>
      </c>
      <c r="H21" s="41" t="s">
        <v>138</v>
      </c>
      <c r="I21" s="41" t="s">
        <v>139</v>
      </c>
      <c r="J21" s="41" t="s">
        <v>140</v>
      </c>
      <c r="K21" s="40"/>
      <c r="L21" s="40"/>
      <c r="M21" s="40"/>
    </row>
    <row r="22" spans="1:19" s="42" customFormat="1" ht="36.75" customHeight="1">
      <c r="A22" s="42" t="s">
        <v>133</v>
      </c>
      <c r="B22" s="74" t="s">
        <v>100</v>
      </c>
      <c r="C22" s="43" t="str">
        <f>IF(B22&gt;0,VLOOKUP(B22,code,2,FALSE),"")</f>
        <v>Production pêche côtière - segment des canots</v>
      </c>
      <c r="D22" s="44" t="str">
        <f>IF(B22&gt;0,VLOOKUP(B22,code,4,FALSE),"")</f>
        <v>Pêche</v>
      </c>
      <c r="E22" s="45">
        <f>IF(B22&gt;0,VLOOKUP(B22,code,6,FALSE),"")</f>
        <v>537.58</v>
      </c>
      <c r="F22" s="67">
        <v>2</v>
      </c>
      <c r="G22" s="67">
        <v>3</v>
      </c>
      <c r="H22" s="67">
        <v>2</v>
      </c>
      <c r="I22" s="67">
        <v>3</v>
      </c>
      <c r="J22" s="46">
        <f>SUM(F22:I22)</f>
        <v>10</v>
      </c>
      <c r="K22" s="47">
        <v>1.17</v>
      </c>
      <c r="L22" s="48">
        <f>IF(J22&lt;&gt;"",J22*K22,"")</f>
        <v>11.7</v>
      </c>
      <c r="M22" s="45">
        <f>IF(J22&lt;&gt;"",E22*L22,"")</f>
        <v>6289.686</v>
      </c>
      <c r="N22" s="49"/>
      <c r="O22" s="49"/>
      <c r="P22" s="49"/>
      <c r="Q22" s="49"/>
      <c r="R22" s="49"/>
      <c r="S22" s="49"/>
    </row>
    <row r="23" spans="1:19" s="42" customFormat="1" ht="36.75" customHeight="1">
      <c r="A23" s="42" t="s">
        <v>133</v>
      </c>
      <c r="B23" s="74" t="s">
        <v>106</v>
      </c>
      <c r="C23" s="43" t="str">
        <f>IF(B23&gt;0,VLOOKUP(B23,code,2,FALSE),"")</f>
        <v>Production conventionnelle piscicole</v>
      </c>
      <c r="D23" s="44" t="str">
        <f>IF(B23&gt;0,VLOOKUP(B23,code,4,FALSE),"")</f>
        <v>Aquacole</v>
      </c>
      <c r="E23" s="45">
        <f>IF(B23&gt;0,VLOOKUP(B23,code,6,FALSE),"")</f>
        <v>1325.46</v>
      </c>
      <c r="F23" s="67">
        <v>0.025</v>
      </c>
      <c r="G23" s="67">
        <v>0.025</v>
      </c>
      <c r="H23" s="67">
        <v>0.025</v>
      </c>
      <c r="I23" s="67">
        <v>0.025</v>
      </c>
      <c r="J23" s="46">
        <f>SUM(F23:I23)</f>
        <v>0.1</v>
      </c>
      <c r="K23" s="47">
        <v>10</v>
      </c>
      <c r="L23" s="48">
        <f>IF(J23&lt;&gt;"",J23*K23,"")</f>
        <v>1</v>
      </c>
      <c r="M23" s="45">
        <f>IF(J23&lt;&gt;"",E23*L23,"")</f>
        <v>1325.46</v>
      </c>
      <c r="N23" s="49"/>
      <c r="O23" s="49"/>
      <c r="P23" s="49"/>
      <c r="Q23" s="49"/>
      <c r="R23" s="49"/>
      <c r="S23" s="49"/>
    </row>
    <row r="24" spans="2:10" s="50" customFormat="1" ht="36.75" customHeight="1">
      <c r="B24" s="75"/>
      <c r="C24" s="51"/>
      <c r="F24" s="52"/>
      <c r="G24" s="52"/>
      <c r="H24" s="52"/>
      <c r="I24" s="52"/>
      <c r="J24" s="52"/>
    </row>
    <row r="25" spans="1:19" ht="36.75" customHeight="1">
      <c r="A25" s="14" t="s">
        <v>146</v>
      </c>
      <c r="B25" s="74"/>
      <c r="C25" s="43">
        <f aca="true" t="shared" si="0" ref="C25:C39">IF(B25&gt;0,VLOOKUP(B25,code,2,FALSE),"")</f>
      </c>
      <c r="D25" s="44">
        <f>IF(B25&gt;0,VLOOKUP(B25,code,4,FALSE),"")</f>
      </c>
      <c r="E25" s="45">
        <f>IF(B25&gt;0,VLOOKUP(B25,code,6,FALSE),"")</f>
      </c>
      <c r="F25" s="76"/>
      <c r="G25" s="76"/>
      <c r="H25" s="76"/>
      <c r="I25" s="76"/>
      <c r="J25" s="46">
        <f>IF(SUM(F25:I25)&gt;0,SUM(F25:I25),"")</f>
      </c>
      <c r="K25" s="65"/>
      <c r="L25" s="48">
        <f aca="true" t="shared" si="1" ref="L25:L39">IF(J25&lt;&gt;"",J25*K25,"")</f>
      </c>
      <c r="M25" s="45">
        <f>IF(J25&lt;&gt;"",E25*L25,"")</f>
      </c>
      <c r="N25" s="37"/>
      <c r="O25" s="37"/>
      <c r="P25" s="37"/>
      <c r="Q25" s="37"/>
      <c r="R25" s="37"/>
      <c r="S25" s="37"/>
    </row>
    <row r="26" spans="2:19" ht="36.75" customHeight="1">
      <c r="B26" s="74"/>
      <c r="C26" s="43">
        <f t="shared" si="0"/>
      </c>
      <c r="D26" s="44">
        <f aca="true" t="shared" si="2" ref="D26:D39">IF(B26&gt;0,VLOOKUP(B26,code,4,FALSE),"")</f>
      </c>
      <c r="E26" s="45">
        <f aca="true" t="shared" si="3" ref="E26:E39">IF(B26&gt;0,VLOOKUP(B26,code,6,FALSE),"")</f>
      </c>
      <c r="F26" s="76"/>
      <c r="G26" s="76"/>
      <c r="H26" s="76"/>
      <c r="I26" s="76"/>
      <c r="J26" s="46">
        <f aca="true" t="shared" si="4" ref="J26:J39">IF(SUM(F26:I26)&gt;0,SUM(F26:I26),"")</f>
      </c>
      <c r="K26" s="65"/>
      <c r="L26" s="48">
        <f t="shared" si="1"/>
      </c>
      <c r="M26" s="45">
        <f aca="true" t="shared" si="5" ref="M26:M39">IF(J26&lt;&gt;"",E26*L26,"")</f>
      </c>
      <c r="N26" s="37"/>
      <c r="O26" s="37"/>
      <c r="P26" s="37"/>
      <c r="Q26" s="37"/>
      <c r="R26" s="37"/>
      <c r="S26" s="37"/>
    </row>
    <row r="27" spans="2:19" ht="36.75" customHeight="1">
      <c r="B27" s="74"/>
      <c r="C27" s="43">
        <f t="shared" si="0"/>
      </c>
      <c r="D27" s="44">
        <f t="shared" si="2"/>
      </c>
      <c r="E27" s="45">
        <f t="shared" si="3"/>
      </c>
      <c r="F27" s="76"/>
      <c r="G27" s="76"/>
      <c r="H27" s="76"/>
      <c r="I27" s="76"/>
      <c r="J27" s="46">
        <f t="shared" si="4"/>
      </c>
      <c r="K27" s="65"/>
      <c r="L27" s="48">
        <f t="shared" si="1"/>
      </c>
      <c r="M27" s="45">
        <f t="shared" si="5"/>
      </c>
      <c r="N27" s="37"/>
      <c r="O27" s="37"/>
      <c r="P27" s="37"/>
      <c r="Q27" s="37"/>
      <c r="R27" s="37"/>
      <c r="S27" s="37"/>
    </row>
    <row r="28" spans="2:19" ht="36.75" customHeight="1">
      <c r="B28" s="74"/>
      <c r="C28" s="43">
        <f t="shared" si="0"/>
      </c>
      <c r="D28" s="44">
        <f t="shared" si="2"/>
      </c>
      <c r="E28" s="45">
        <f t="shared" si="3"/>
      </c>
      <c r="F28" s="76"/>
      <c r="G28" s="76"/>
      <c r="H28" s="76"/>
      <c r="I28" s="76"/>
      <c r="J28" s="46">
        <f t="shared" si="4"/>
      </c>
      <c r="K28" s="65"/>
      <c r="L28" s="48">
        <f t="shared" si="1"/>
      </c>
      <c r="M28" s="45">
        <f t="shared" si="5"/>
      </c>
      <c r="N28" s="37"/>
      <c r="O28" s="37"/>
      <c r="P28" s="37"/>
      <c r="Q28" s="37"/>
      <c r="R28" s="37"/>
      <c r="S28" s="37"/>
    </row>
    <row r="29" spans="2:19" ht="36.75" customHeight="1">
      <c r="B29" s="74"/>
      <c r="C29" s="43">
        <f t="shared" si="0"/>
      </c>
      <c r="D29" s="44">
        <f t="shared" si="2"/>
      </c>
      <c r="E29" s="45">
        <f t="shared" si="3"/>
      </c>
      <c r="F29" s="76"/>
      <c r="G29" s="76"/>
      <c r="H29" s="76"/>
      <c r="I29" s="76"/>
      <c r="J29" s="46">
        <f t="shared" si="4"/>
      </c>
      <c r="K29" s="65"/>
      <c r="L29" s="48">
        <f t="shared" si="1"/>
      </c>
      <c r="M29" s="45">
        <f t="shared" si="5"/>
      </c>
      <c r="N29" s="37"/>
      <c r="O29" s="37"/>
      <c r="P29" s="37"/>
      <c r="Q29" s="37"/>
      <c r="R29" s="37"/>
      <c r="S29" s="37"/>
    </row>
    <row r="30" spans="2:19" ht="36.75" customHeight="1">
      <c r="B30" s="74"/>
      <c r="C30" s="43">
        <f t="shared" si="0"/>
      </c>
      <c r="D30" s="44">
        <f t="shared" si="2"/>
      </c>
      <c r="E30" s="45">
        <f t="shared" si="3"/>
      </c>
      <c r="F30" s="76"/>
      <c r="G30" s="76"/>
      <c r="H30" s="76"/>
      <c r="I30" s="76"/>
      <c r="J30" s="46">
        <f t="shared" si="4"/>
      </c>
      <c r="K30" s="66"/>
      <c r="L30" s="48">
        <f t="shared" si="1"/>
      </c>
      <c r="M30" s="45">
        <f t="shared" si="5"/>
      </c>
      <c r="N30" s="37"/>
      <c r="O30" s="37"/>
      <c r="P30" s="37"/>
      <c r="Q30" s="37"/>
      <c r="R30" s="37"/>
      <c r="S30" s="37"/>
    </row>
    <row r="31" spans="2:19" ht="36.75" customHeight="1">
      <c r="B31" s="74"/>
      <c r="C31" s="43">
        <f t="shared" si="0"/>
      </c>
      <c r="D31" s="44">
        <f t="shared" si="2"/>
      </c>
      <c r="E31" s="45">
        <f t="shared" si="3"/>
      </c>
      <c r="F31" s="76"/>
      <c r="G31" s="76"/>
      <c r="H31" s="76"/>
      <c r="I31" s="76"/>
      <c r="J31" s="46">
        <f t="shared" si="4"/>
      </c>
      <c r="K31" s="66"/>
      <c r="L31" s="48">
        <f t="shared" si="1"/>
      </c>
      <c r="M31" s="45">
        <f t="shared" si="5"/>
      </c>
      <c r="N31" s="37"/>
      <c r="O31" s="37"/>
      <c r="P31" s="37"/>
      <c r="Q31" s="37"/>
      <c r="R31" s="37"/>
      <c r="S31" s="37"/>
    </row>
    <row r="32" spans="2:19" ht="36.75" customHeight="1">
      <c r="B32" s="74"/>
      <c r="C32" s="43">
        <f t="shared" si="0"/>
      </c>
      <c r="D32" s="44">
        <f t="shared" si="2"/>
      </c>
      <c r="E32" s="45">
        <f t="shared" si="3"/>
      </c>
      <c r="F32" s="76"/>
      <c r="G32" s="76"/>
      <c r="H32" s="76"/>
      <c r="I32" s="76"/>
      <c r="J32" s="46">
        <f t="shared" si="4"/>
      </c>
      <c r="K32" s="66"/>
      <c r="L32" s="48">
        <f t="shared" si="1"/>
      </c>
      <c r="M32" s="45">
        <f t="shared" si="5"/>
      </c>
      <c r="N32" s="37"/>
      <c r="O32" s="37"/>
      <c r="P32" s="37"/>
      <c r="Q32" s="37"/>
      <c r="R32" s="37"/>
      <c r="S32" s="37"/>
    </row>
    <row r="33" spans="2:19" ht="36.75" customHeight="1">
      <c r="B33" s="74"/>
      <c r="C33" s="43">
        <f t="shared" si="0"/>
      </c>
      <c r="D33" s="44">
        <f t="shared" si="2"/>
      </c>
      <c r="E33" s="45">
        <f t="shared" si="3"/>
      </c>
      <c r="F33" s="76"/>
      <c r="G33" s="76"/>
      <c r="H33" s="76"/>
      <c r="I33" s="76"/>
      <c r="J33" s="46">
        <f t="shared" si="4"/>
      </c>
      <c r="K33" s="66"/>
      <c r="L33" s="48">
        <f t="shared" si="1"/>
      </c>
      <c r="M33" s="45">
        <f t="shared" si="5"/>
      </c>
      <c r="N33" s="37"/>
      <c r="O33" s="37"/>
      <c r="P33" s="37"/>
      <c r="Q33" s="37"/>
      <c r="R33" s="37"/>
      <c r="S33" s="37"/>
    </row>
    <row r="34" spans="2:19" ht="36.75" customHeight="1">
      <c r="B34" s="74"/>
      <c r="C34" s="43">
        <f t="shared" si="0"/>
      </c>
      <c r="D34" s="44">
        <f t="shared" si="2"/>
      </c>
      <c r="E34" s="45">
        <f t="shared" si="3"/>
      </c>
      <c r="F34" s="76"/>
      <c r="G34" s="76"/>
      <c r="H34" s="76"/>
      <c r="I34" s="76"/>
      <c r="J34" s="46">
        <f t="shared" si="4"/>
      </c>
      <c r="K34" s="66"/>
      <c r="L34" s="48">
        <f t="shared" si="1"/>
      </c>
      <c r="M34" s="45">
        <f t="shared" si="5"/>
      </c>
      <c r="N34" s="37"/>
      <c r="O34" s="37"/>
      <c r="P34" s="37"/>
      <c r="Q34" s="37"/>
      <c r="R34" s="37"/>
      <c r="S34" s="37"/>
    </row>
    <row r="35" spans="2:19" ht="36.75" customHeight="1">
      <c r="B35" s="74"/>
      <c r="C35" s="43">
        <f t="shared" si="0"/>
      </c>
      <c r="D35" s="44">
        <f t="shared" si="2"/>
      </c>
      <c r="E35" s="45">
        <f t="shared" si="3"/>
      </c>
      <c r="F35" s="76"/>
      <c r="G35" s="76"/>
      <c r="H35" s="76"/>
      <c r="I35" s="76"/>
      <c r="J35" s="46">
        <f t="shared" si="4"/>
      </c>
      <c r="K35" s="66"/>
      <c r="L35" s="48">
        <f t="shared" si="1"/>
      </c>
      <c r="M35" s="45">
        <f t="shared" si="5"/>
      </c>
      <c r="N35" s="37"/>
      <c r="O35" s="37"/>
      <c r="P35" s="37"/>
      <c r="Q35" s="37"/>
      <c r="R35" s="37"/>
      <c r="S35" s="37"/>
    </row>
    <row r="36" spans="2:19" ht="36.75" customHeight="1">
      <c r="B36" s="74"/>
      <c r="C36" s="43">
        <f t="shared" si="0"/>
      </c>
      <c r="D36" s="44">
        <f t="shared" si="2"/>
      </c>
      <c r="E36" s="45">
        <f t="shared" si="3"/>
      </c>
      <c r="F36" s="76"/>
      <c r="G36" s="76"/>
      <c r="H36" s="76"/>
      <c r="I36" s="76"/>
      <c r="J36" s="46">
        <f t="shared" si="4"/>
      </c>
      <c r="K36" s="66"/>
      <c r="L36" s="48">
        <f t="shared" si="1"/>
      </c>
      <c r="M36" s="45">
        <f t="shared" si="5"/>
      </c>
      <c r="N36" s="37"/>
      <c r="O36" s="37"/>
      <c r="P36" s="37"/>
      <c r="Q36" s="37"/>
      <c r="R36" s="37"/>
      <c r="S36" s="37"/>
    </row>
    <row r="37" spans="2:19" ht="36.75" customHeight="1">
      <c r="B37" s="74"/>
      <c r="C37" s="43">
        <f t="shared" si="0"/>
      </c>
      <c r="D37" s="44">
        <f t="shared" si="2"/>
      </c>
      <c r="E37" s="45">
        <f t="shared" si="3"/>
      </c>
      <c r="F37" s="76"/>
      <c r="G37" s="76"/>
      <c r="H37" s="76"/>
      <c r="I37" s="76"/>
      <c r="J37" s="46">
        <f t="shared" si="4"/>
      </c>
      <c r="K37" s="66"/>
      <c r="L37" s="48">
        <f t="shared" si="1"/>
      </c>
      <c r="M37" s="45">
        <f t="shared" si="5"/>
      </c>
      <c r="N37" s="37"/>
      <c r="O37" s="37"/>
      <c r="P37" s="37"/>
      <c r="Q37" s="37"/>
      <c r="R37" s="37"/>
      <c r="S37" s="37"/>
    </row>
    <row r="38" spans="2:19" ht="36.75" customHeight="1">
      <c r="B38" s="74"/>
      <c r="C38" s="43">
        <f t="shared" si="0"/>
      </c>
      <c r="D38" s="44">
        <f t="shared" si="2"/>
      </c>
      <c r="E38" s="45">
        <f t="shared" si="3"/>
      </c>
      <c r="F38" s="76"/>
      <c r="G38" s="76"/>
      <c r="H38" s="76"/>
      <c r="I38" s="76"/>
      <c r="J38" s="46">
        <f t="shared" si="4"/>
      </c>
      <c r="K38" s="66"/>
      <c r="L38" s="48">
        <f t="shared" si="1"/>
      </c>
      <c r="M38" s="45">
        <f t="shared" si="5"/>
      </c>
      <c r="N38" s="37"/>
      <c r="O38" s="37"/>
      <c r="P38" s="37"/>
      <c r="Q38" s="37"/>
      <c r="R38" s="37"/>
      <c r="S38" s="37"/>
    </row>
    <row r="39" spans="2:17" s="20" customFormat="1" ht="36.75" customHeight="1">
      <c r="B39" s="74"/>
      <c r="C39" s="43">
        <f t="shared" si="0"/>
      </c>
      <c r="D39" s="44">
        <f t="shared" si="2"/>
      </c>
      <c r="E39" s="45">
        <f t="shared" si="3"/>
      </c>
      <c r="F39" s="76"/>
      <c r="G39" s="76"/>
      <c r="H39" s="76"/>
      <c r="I39" s="76"/>
      <c r="J39" s="46">
        <f t="shared" si="4"/>
      </c>
      <c r="K39" s="66"/>
      <c r="L39" s="48">
        <f t="shared" si="1"/>
      </c>
      <c r="M39" s="45">
        <f t="shared" si="5"/>
      </c>
      <c r="O39" s="53"/>
      <c r="P39" s="54"/>
      <c r="Q39" s="54"/>
    </row>
    <row r="40" spans="2:16" s="58" customFormat="1" ht="19.5" customHeight="1">
      <c r="B40" s="55"/>
      <c r="C40" s="56"/>
      <c r="D40" s="57"/>
      <c r="L40" s="59" t="s">
        <v>94</v>
      </c>
      <c r="M40" s="60">
        <f>SUM(M25:M39)</f>
        <v>0</v>
      </c>
      <c r="O40" s="61"/>
      <c r="P40" s="61"/>
    </row>
    <row r="41" spans="3:16" s="58" customFormat="1" ht="24.75" customHeight="1">
      <c r="C41" s="62"/>
      <c r="M41" s="63" t="s">
        <v>95</v>
      </c>
      <c r="O41" s="61"/>
      <c r="P41" s="61"/>
    </row>
    <row r="42" spans="3:16" s="58" customFormat="1" ht="24.75" customHeight="1">
      <c r="C42" s="62"/>
      <c r="O42" s="61"/>
      <c r="P42" s="61"/>
    </row>
    <row r="43" ht="12.75">
      <c r="M43" s="58"/>
    </row>
    <row r="44" ht="12.75">
      <c r="M44" s="58"/>
    </row>
  </sheetData>
  <sheetProtection password="E714" sheet="1" selectLockedCells="1"/>
  <mergeCells count="9">
    <mergeCell ref="C4:E4"/>
    <mergeCell ref="C3:E3"/>
    <mergeCell ref="F20:J20"/>
    <mergeCell ref="C20:C21"/>
    <mergeCell ref="D20:D21"/>
    <mergeCell ref="E20:E21"/>
    <mergeCell ref="C7:E7"/>
    <mergeCell ref="C8:E8"/>
    <mergeCell ref="C6:E6"/>
  </mergeCells>
  <dataValidations count="2">
    <dataValidation type="list" allowBlank="1" showInputMessage="1" showErrorMessage="1" sqref="K22:K39">
      <formula1>IF(D22="Pêche",pêche,aquaculture)</formula1>
    </dataValidation>
    <dataValidation type="list" allowBlank="1" showInputMessage="1" showErrorMessage="1" sqref="B22:B39">
      <formula1>id</formula1>
    </dataValidation>
  </dataValidation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7" r:id="rId3"/>
  <headerFooter>
    <oddFooter>&amp;CPage &amp;P de &amp;N&amp;R&amp;"Calibri,Italique"&amp;9V2 avril 2016</oddFooter>
  </headerFooter>
  <colBreaks count="1" manualBreakCount="1">
    <brk id="10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PageLayoutView="0" workbookViewId="0" topLeftCell="A1">
      <selection activeCell="A2" sqref="A2:A25"/>
    </sheetView>
  </sheetViews>
  <sheetFormatPr defaultColWidth="11.421875" defaultRowHeight="15"/>
  <cols>
    <col min="1" max="1" width="12.8515625" style="0" bestFit="1" customWidth="1"/>
    <col min="2" max="2" width="90.7109375" style="0" bestFit="1" customWidth="1"/>
    <col min="3" max="3" width="59.28125" style="0" bestFit="1" customWidth="1"/>
    <col min="4" max="4" width="9.28125" style="0" bestFit="1" customWidth="1"/>
    <col min="5" max="5" width="33.7109375" style="0" bestFit="1" customWidth="1"/>
    <col min="6" max="6" width="11.421875" style="7" customWidth="1"/>
  </cols>
  <sheetData>
    <row r="1" spans="1:6" s="8" customFormat="1" ht="15">
      <c r="A1" s="68" t="s">
        <v>99</v>
      </c>
      <c r="B1" s="68" t="s">
        <v>125</v>
      </c>
      <c r="C1" s="68" t="s">
        <v>98</v>
      </c>
      <c r="D1" s="68" t="s">
        <v>131</v>
      </c>
      <c r="E1" s="68" t="s">
        <v>128</v>
      </c>
      <c r="F1" s="68" t="s">
        <v>126</v>
      </c>
    </row>
    <row r="2" spans="1:6" ht="15.75" customHeight="1">
      <c r="A2" s="50" t="s">
        <v>100</v>
      </c>
      <c r="B2" s="50" t="s">
        <v>59</v>
      </c>
      <c r="C2" s="50" t="s">
        <v>58</v>
      </c>
      <c r="D2" s="50" t="s">
        <v>129</v>
      </c>
      <c r="E2" s="50" t="s">
        <v>86</v>
      </c>
      <c r="F2" s="69">
        <v>537.58</v>
      </c>
    </row>
    <row r="3" spans="1:6" ht="15">
      <c r="A3" s="50" t="s">
        <v>101</v>
      </c>
      <c r="B3" s="50" t="s">
        <v>60</v>
      </c>
      <c r="C3" s="50" t="s">
        <v>58</v>
      </c>
      <c r="D3" s="50" t="s">
        <v>129</v>
      </c>
      <c r="E3" s="50" t="s">
        <v>86</v>
      </c>
      <c r="F3" s="69">
        <v>541.27</v>
      </c>
    </row>
    <row r="4" spans="1:6" ht="15.75" customHeight="1">
      <c r="A4" s="50" t="s">
        <v>102</v>
      </c>
      <c r="B4" s="50" t="s">
        <v>61</v>
      </c>
      <c r="C4" s="50" t="s">
        <v>58</v>
      </c>
      <c r="D4" s="50" t="s">
        <v>129</v>
      </c>
      <c r="E4" s="50" t="s">
        <v>86</v>
      </c>
      <c r="F4" s="69">
        <v>317.35</v>
      </c>
    </row>
    <row r="5" spans="1:6" ht="15">
      <c r="A5" s="50" t="s">
        <v>103</v>
      </c>
      <c r="B5" s="50" t="s">
        <v>62</v>
      </c>
      <c r="C5" s="50" t="s">
        <v>58</v>
      </c>
      <c r="D5" s="50" t="s">
        <v>129</v>
      </c>
      <c r="E5" s="50" t="s">
        <v>86</v>
      </c>
      <c r="F5" s="69">
        <v>257.02</v>
      </c>
    </row>
    <row r="6" spans="1:6" ht="15.75" customHeight="1">
      <c r="A6" s="50" t="s">
        <v>104</v>
      </c>
      <c r="B6" s="50" t="s">
        <v>63</v>
      </c>
      <c r="C6" s="50" t="s">
        <v>58</v>
      </c>
      <c r="D6" s="50" t="s">
        <v>129</v>
      </c>
      <c r="E6" s="50" t="s">
        <v>87</v>
      </c>
      <c r="F6" s="69">
        <v>2257.07</v>
      </c>
    </row>
    <row r="7" spans="1:6" ht="15">
      <c r="A7" s="50" t="s">
        <v>105</v>
      </c>
      <c r="B7" s="50" t="s">
        <v>64</v>
      </c>
      <c r="C7" s="50" t="s">
        <v>58</v>
      </c>
      <c r="D7" s="50" t="s">
        <v>129</v>
      </c>
      <c r="E7" s="70" t="s">
        <v>97</v>
      </c>
      <c r="F7" s="69">
        <v>867.33</v>
      </c>
    </row>
    <row r="8" spans="1:6" ht="15.75" customHeight="1">
      <c r="A8" s="50" t="s">
        <v>106</v>
      </c>
      <c r="B8" s="50" t="s">
        <v>66</v>
      </c>
      <c r="C8" s="50" t="s">
        <v>65</v>
      </c>
      <c r="D8" s="50" t="s">
        <v>132</v>
      </c>
      <c r="E8" s="50" t="s">
        <v>89</v>
      </c>
      <c r="F8" s="69">
        <v>1325.46</v>
      </c>
    </row>
    <row r="9" spans="1:6" ht="15.75" customHeight="1">
      <c r="A9" s="50" t="s">
        <v>107</v>
      </c>
      <c r="B9" s="50" t="s">
        <v>67</v>
      </c>
      <c r="C9" s="50" t="s">
        <v>65</v>
      </c>
      <c r="D9" s="50" t="s">
        <v>132</v>
      </c>
      <c r="E9" s="50" t="s">
        <v>89</v>
      </c>
      <c r="F9" s="69">
        <v>2707.49</v>
      </c>
    </row>
    <row r="10" spans="1:6" ht="15.75" customHeight="1">
      <c r="A10" s="50" t="s">
        <v>108</v>
      </c>
      <c r="B10" s="50" t="s">
        <v>68</v>
      </c>
      <c r="C10" s="50" t="s">
        <v>65</v>
      </c>
      <c r="D10" s="50" t="s">
        <v>132</v>
      </c>
      <c r="E10" s="50" t="s">
        <v>89</v>
      </c>
      <c r="F10" s="69">
        <v>75.57</v>
      </c>
    </row>
    <row r="11" spans="1:6" ht="15">
      <c r="A11" s="50" t="s">
        <v>109</v>
      </c>
      <c r="B11" s="50" t="s">
        <v>69</v>
      </c>
      <c r="C11" s="50" t="s">
        <v>65</v>
      </c>
      <c r="D11" s="50" t="s">
        <v>132</v>
      </c>
      <c r="E11" s="50" t="s">
        <v>91</v>
      </c>
      <c r="F11" s="69">
        <v>8320.99</v>
      </c>
    </row>
    <row r="12" spans="1:6" ht="15">
      <c r="A12" s="50" t="s">
        <v>110</v>
      </c>
      <c r="B12" s="50" t="s">
        <v>70</v>
      </c>
      <c r="C12" s="50" t="s">
        <v>65</v>
      </c>
      <c r="D12" s="50" t="s">
        <v>132</v>
      </c>
      <c r="E12" s="50" t="s">
        <v>91</v>
      </c>
      <c r="F12" s="69">
        <v>9798.94</v>
      </c>
    </row>
    <row r="13" spans="1:6" ht="15.75" customHeight="1">
      <c r="A13" s="50" t="s">
        <v>111</v>
      </c>
      <c r="B13" s="50" t="s">
        <v>71</v>
      </c>
      <c r="C13" s="50" t="s">
        <v>65</v>
      </c>
      <c r="D13" s="50" t="s">
        <v>132</v>
      </c>
      <c r="E13" s="50" t="s">
        <v>91</v>
      </c>
      <c r="F13" s="69">
        <v>88.8</v>
      </c>
    </row>
    <row r="14" spans="1:6" ht="15">
      <c r="A14" s="50" t="s">
        <v>112</v>
      </c>
      <c r="B14" s="50" t="s">
        <v>72</v>
      </c>
      <c r="C14" s="50" t="s">
        <v>65</v>
      </c>
      <c r="D14" s="50" t="s">
        <v>132</v>
      </c>
      <c r="E14" s="50" t="s">
        <v>90</v>
      </c>
      <c r="F14" s="69">
        <v>3014.05</v>
      </c>
    </row>
    <row r="15" spans="1:6" ht="15.75" customHeight="1">
      <c r="A15" s="50" t="s">
        <v>113</v>
      </c>
      <c r="B15" s="50" t="s">
        <v>73</v>
      </c>
      <c r="C15" s="50" t="s">
        <v>65</v>
      </c>
      <c r="D15" s="50" t="s">
        <v>132</v>
      </c>
      <c r="E15" s="50" t="s">
        <v>90</v>
      </c>
      <c r="F15" s="69">
        <v>87.85</v>
      </c>
    </row>
    <row r="16" spans="1:6" ht="15">
      <c r="A16" s="71" t="s">
        <v>114</v>
      </c>
      <c r="B16" s="50" t="s">
        <v>75</v>
      </c>
      <c r="C16" s="50" t="s">
        <v>74</v>
      </c>
      <c r="D16" s="50" t="s">
        <v>129</v>
      </c>
      <c r="E16" s="50" t="s">
        <v>92</v>
      </c>
      <c r="F16" s="69">
        <v>721.97</v>
      </c>
    </row>
    <row r="17" spans="1:6" ht="15">
      <c r="A17" s="71" t="s">
        <v>115</v>
      </c>
      <c r="B17" s="50" t="s">
        <v>76</v>
      </c>
      <c r="C17" s="50" t="s">
        <v>74</v>
      </c>
      <c r="D17" s="50" t="s">
        <v>129</v>
      </c>
      <c r="E17" s="50" t="s">
        <v>92</v>
      </c>
      <c r="F17" s="69">
        <v>1017.64</v>
      </c>
    </row>
    <row r="18" spans="1:6" ht="15">
      <c r="A18" s="71" t="s">
        <v>116</v>
      </c>
      <c r="B18" s="50" t="s">
        <v>77</v>
      </c>
      <c r="C18" s="50" t="s">
        <v>74</v>
      </c>
      <c r="D18" s="50" t="s">
        <v>129</v>
      </c>
      <c r="E18" s="50" t="s">
        <v>92</v>
      </c>
      <c r="F18" s="69">
        <v>179.82</v>
      </c>
    </row>
    <row r="19" spans="1:6" ht="15">
      <c r="A19" s="71" t="s">
        <v>117</v>
      </c>
      <c r="B19" s="50" t="s">
        <v>79</v>
      </c>
      <c r="C19" s="50" t="s">
        <v>78</v>
      </c>
      <c r="D19" s="50" t="s">
        <v>129</v>
      </c>
      <c r="E19" s="50" t="s">
        <v>92</v>
      </c>
      <c r="F19" s="69">
        <v>122.94</v>
      </c>
    </row>
    <row r="20" spans="1:6" ht="15">
      <c r="A20" s="71" t="s">
        <v>118</v>
      </c>
      <c r="B20" s="50" t="s">
        <v>80</v>
      </c>
      <c r="C20" s="50" t="s">
        <v>78</v>
      </c>
      <c r="D20" s="50" t="s">
        <v>129</v>
      </c>
      <c r="E20" s="50" t="s">
        <v>92</v>
      </c>
      <c r="F20" s="69">
        <v>72.35</v>
      </c>
    </row>
    <row r="21" spans="1:6" ht="15">
      <c r="A21" s="71" t="s">
        <v>119</v>
      </c>
      <c r="B21" s="50" t="s">
        <v>81</v>
      </c>
      <c r="C21" s="50" t="s">
        <v>78</v>
      </c>
      <c r="D21" s="50" t="s">
        <v>129</v>
      </c>
      <c r="E21" s="50" t="s">
        <v>92</v>
      </c>
      <c r="F21" s="69">
        <v>203.74</v>
      </c>
    </row>
    <row r="22" spans="1:6" ht="15">
      <c r="A22" s="71" t="s">
        <v>120</v>
      </c>
      <c r="B22" s="50" t="s">
        <v>82</v>
      </c>
      <c r="C22" s="50" t="s">
        <v>78</v>
      </c>
      <c r="D22" s="50" t="s">
        <v>129</v>
      </c>
      <c r="E22" s="50" t="s">
        <v>92</v>
      </c>
      <c r="F22" s="69">
        <v>2943.48</v>
      </c>
    </row>
    <row r="23" spans="1:6" ht="15.75" customHeight="1">
      <c r="A23" s="71" t="s">
        <v>121</v>
      </c>
      <c r="B23" s="50" t="s">
        <v>83</v>
      </c>
      <c r="C23" s="50" t="s">
        <v>78</v>
      </c>
      <c r="D23" s="50" t="s">
        <v>129</v>
      </c>
      <c r="E23" s="50" t="s">
        <v>92</v>
      </c>
      <c r="F23" s="69">
        <v>1724.02</v>
      </c>
    </row>
    <row r="24" spans="1:6" ht="15.75" customHeight="1">
      <c r="A24" s="71" t="s">
        <v>122</v>
      </c>
      <c r="B24" s="50" t="s">
        <v>84</v>
      </c>
      <c r="C24" s="50" t="s">
        <v>78</v>
      </c>
      <c r="D24" s="50" t="s">
        <v>132</v>
      </c>
      <c r="E24" s="50" t="s">
        <v>93</v>
      </c>
      <c r="F24" s="69">
        <v>3081.19</v>
      </c>
    </row>
    <row r="25" spans="1:6" ht="15">
      <c r="A25" s="71" t="s">
        <v>123</v>
      </c>
      <c r="B25" s="50" t="s">
        <v>85</v>
      </c>
      <c r="C25" s="50" t="s">
        <v>78</v>
      </c>
      <c r="D25" s="50" t="s">
        <v>132</v>
      </c>
      <c r="E25" s="50" t="s">
        <v>93</v>
      </c>
      <c r="F25" s="69">
        <v>3620.4</v>
      </c>
    </row>
    <row r="26" spans="1:6" ht="15">
      <c r="A26" s="50"/>
      <c r="B26" s="50"/>
      <c r="C26" s="50"/>
      <c r="D26" s="50"/>
      <c r="E26" s="50"/>
      <c r="F26" s="69"/>
    </row>
    <row r="27" spans="1:6" ht="15">
      <c r="A27" s="50"/>
      <c r="B27" s="50"/>
      <c r="C27" s="50"/>
      <c r="D27" s="50"/>
      <c r="E27" s="50"/>
      <c r="F27" s="69"/>
    </row>
    <row r="28" spans="1:6" ht="15">
      <c r="A28" s="50"/>
      <c r="B28" s="50"/>
      <c r="C28" s="50"/>
      <c r="D28" s="50"/>
      <c r="E28" s="50"/>
      <c r="F28" s="69"/>
    </row>
    <row r="29" spans="1:6" ht="15">
      <c r="A29" s="50"/>
      <c r="B29" s="50"/>
      <c r="C29" s="50"/>
      <c r="D29" s="50"/>
      <c r="E29" s="50"/>
      <c r="F29" s="69"/>
    </row>
    <row r="30" spans="1:6" ht="15">
      <c r="A30" s="50" t="s">
        <v>129</v>
      </c>
      <c r="B30" s="72">
        <v>1</v>
      </c>
      <c r="C30" s="50" t="s">
        <v>130</v>
      </c>
      <c r="D30" s="73">
        <v>1</v>
      </c>
      <c r="E30" s="50"/>
      <c r="F30" s="69"/>
    </row>
    <row r="31" spans="1:6" ht="15">
      <c r="A31" s="50"/>
      <c r="B31" s="72">
        <v>1.17</v>
      </c>
      <c r="C31" s="50"/>
      <c r="D31" s="73">
        <v>1.175</v>
      </c>
      <c r="E31" s="50"/>
      <c r="F31" s="69"/>
    </row>
    <row r="32" spans="1:6" ht="15">
      <c r="A32" s="50"/>
      <c r="B32" s="72">
        <v>1.23</v>
      </c>
      <c r="C32" s="50"/>
      <c r="D32" s="73">
        <v>10</v>
      </c>
      <c r="E32" s="50"/>
      <c r="F32" s="69"/>
    </row>
    <row r="33" spans="1:6" ht="15">
      <c r="A33" s="50"/>
      <c r="B33" s="72">
        <v>1.3</v>
      </c>
      <c r="C33" s="50"/>
      <c r="D33" s="50"/>
      <c r="E33" s="50"/>
      <c r="F33" s="69"/>
    </row>
    <row r="34" spans="1:6" ht="15">
      <c r="A34" s="50"/>
      <c r="B34" s="72">
        <v>2.1</v>
      </c>
      <c r="C34" s="50"/>
      <c r="D34" s="50"/>
      <c r="E34" s="50"/>
      <c r="F34" s="69"/>
    </row>
    <row r="35" spans="1:6" ht="15">
      <c r="A35" s="50"/>
      <c r="B35" s="72">
        <v>2.39</v>
      </c>
      <c r="C35" s="50"/>
      <c r="D35" s="50"/>
      <c r="E35" s="50"/>
      <c r="F35" s="69"/>
    </row>
  </sheetData>
  <sheetProtection password="E714" sheet="1" selectLockedCells="1"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B27" sqref="B27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B5" sqref="B5"/>
    </sheetView>
  </sheetViews>
  <sheetFormatPr defaultColWidth="11.421875" defaultRowHeight="15"/>
  <cols>
    <col min="1" max="1" width="17.7109375" style="0" bestFit="1" customWidth="1"/>
    <col min="2" max="2" width="22.00390625" style="0" bestFit="1" customWidth="1"/>
    <col min="3" max="3" width="15.7109375" style="0" bestFit="1" customWidth="1"/>
    <col min="4" max="5" width="11.7109375" style="0" bestFit="1" customWidth="1"/>
    <col min="6" max="6" width="20.7109375" style="0" bestFit="1" customWidth="1"/>
    <col min="7" max="7" width="34.7109375" style="0" bestFit="1" customWidth="1"/>
    <col min="8" max="8" width="35.7109375" style="0" bestFit="1" customWidth="1"/>
    <col min="9" max="9" width="15.421875" style="0" bestFit="1" customWidth="1"/>
  </cols>
  <sheetData>
    <row r="1" spans="1:9" ht="15">
      <c r="A1" s="3" t="s">
        <v>1</v>
      </c>
      <c r="B1" s="3" t="s">
        <v>2</v>
      </c>
      <c r="C1" s="3" t="s">
        <v>3</v>
      </c>
      <c r="D1" s="3" t="s">
        <v>4</v>
      </c>
      <c r="E1" s="3" t="s">
        <v>5</v>
      </c>
      <c r="F1" s="3" t="s">
        <v>6</v>
      </c>
      <c r="G1" s="4" t="s">
        <v>7</v>
      </c>
      <c r="H1" s="3" t="s">
        <v>41</v>
      </c>
      <c r="I1" s="3" t="s">
        <v>45</v>
      </c>
    </row>
    <row r="2" spans="1:9" ht="15">
      <c r="A2" t="s">
        <v>8</v>
      </c>
      <c r="B2" t="s">
        <v>49</v>
      </c>
      <c r="C2" t="s">
        <v>40</v>
      </c>
      <c r="D2" t="s">
        <v>9</v>
      </c>
      <c r="E2" t="s">
        <v>9</v>
      </c>
      <c r="F2" t="s">
        <v>10</v>
      </c>
      <c r="G2" s="1" t="s">
        <v>11</v>
      </c>
      <c r="H2" s="2" t="s">
        <v>42</v>
      </c>
      <c r="I2" s="2" t="s">
        <v>47</v>
      </c>
    </row>
    <row r="3" spans="1:9" ht="15">
      <c r="A3" t="s">
        <v>12</v>
      </c>
      <c r="B3" t="s">
        <v>50</v>
      </c>
      <c r="C3" t="s">
        <v>13</v>
      </c>
      <c r="D3" t="s">
        <v>14</v>
      </c>
      <c r="E3" t="s">
        <v>14</v>
      </c>
      <c r="F3" t="s">
        <v>15</v>
      </c>
      <c r="G3" s="1" t="s">
        <v>16</v>
      </c>
      <c r="H3" s="2" t="s">
        <v>43</v>
      </c>
      <c r="I3" s="2" t="s">
        <v>48</v>
      </c>
    </row>
    <row r="4" spans="2:8" ht="15">
      <c r="B4" t="s">
        <v>51</v>
      </c>
      <c r="C4" t="s">
        <v>17</v>
      </c>
      <c r="E4" t="s">
        <v>18</v>
      </c>
      <c r="F4" t="s">
        <v>46</v>
      </c>
      <c r="G4" s="1" t="s">
        <v>19</v>
      </c>
      <c r="H4" t="s">
        <v>44</v>
      </c>
    </row>
    <row r="5" ht="15">
      <c r="G5" s="1" t="s">
        <v>20</v>
      </c>
    </row>
    <row r="6" ht="15">
      <c r="G6" s="1" t="s">
        <v>21</v>
      </c>
    </row>
    <row r="7" ht="15">
      <c r="G7" s="1" t="s">
        <v>22</v>
      </c>
    </row>
    <row r="8" ht="15">
      <c r="G8" s="1" t="s">
        <v>23</v>
      </c>
    </row>
    <row r="9" ht="15">
      <c r="G9" s="1" t="s">
        <v>24</v>
      </c>
    </row>
    <row r="10" ht="15">
      <c r="G10" s="1" t="s">
        <v>25</v>
      </c>
    </row>
    <row r="11" ht="15">
      <c r="G11" s="1" t="s">
        <v>26</v>
      </c>
    </row>
    <row r="12" ht="15">
      <c r="G12" s="1" t="s">
        <v>27</v>
      </c>
    </row>
    <row r="13" ht="15">
      <c r="G13" s="1" t="s">
        <v>28</v>
      </c>
    </row>
    <row r="14" ht="15">
      <c r="G14" s="1" t="s">
        <v>29</v>
      </c>
    </row>
    <row r="15" ht="15">
      <c r="G15" s="1" t="s">
        <v>30</v>
      </c>
    </row>
    <row r="16" ht="15">
      <c r="G16" s="5" t="s">
        <v>31</v>
      </c>
    </row>
    <row r="17" ht="15">
      <c r="G17" s="1" t="s">
        <v>32</v>
      </c>
    </row>
    <row r="18" ht="15">
      <c r="G18" s="1" t="s">
        <v>33</v>
      </c>
    </row>
    <row r="19" ht="15">
      <c r="G19" s="1" t="s">
        <v>34</v>
      </c>
    </row>
    <row r="20" ht="15">
      <c r="G20" s="1" t="s">
        <v>35</v>
      </c>
    </row>
    <row r="21" ht="15">
      <c r="G21" s="1" t="s">
        <v>36</v>
      </c>
    </row>
    <row r="22" ht="15">
      <c r="G22" s="1" t="s">
        <v>37</v>
      </c>
    </row>
    <row r="23" ht="15">
      <c r="G23" s="1" t="s">
        <v>38</v>
      </c>
    </row>
    <row r="24" ht="15">
      <c r="G24" s="1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ANGLARD</dc:creator>
  <cp:keywords/>
  <dc:description/>
  <cp:lastModifiedBy>Mélanie FONTAINE</cp:lastModifiedBy>
  <cp:lastPrinted>2022-09-21T17:18:58Z</cp:lastPrinted>
  <dcterms:created xsi:type="dcterms:W3CDTF">2015-01-19T16:29:54Z</dcterms:created>
  <dcterms:modified xsi:type="dcterms:W3CDTF">2023-01-11T19:22:03Z</dcterms:modified>
  <cp:category/>
  <cp:version/>
  <cp:contentType/>
  <cp:contentStatus/>
</cp:coreProperties>
</file>